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xr:revisionPtr revIDLastSave="0" documentId="13_ncr:1_{69120A83-C580-4586-87EF-3FD9A2553853}" xr6:coauthVersionLast="47" xr6:coauthVersionMax="47" xr10:uidLastSave="{00000000-0000-0000-0000-000000000000}"/>
  <bookViews>
    <workbookView xWindow="-120" yWindow="-120" windowWidth="29040" windowHeight="15720" activeTab="1" xr2:uid="{00000000-000D-0000-FFFF-FFFF00000000}"/>
  </bookViews>
  <sheets>
    <sheet name="願書1" sheetId="8" r:id="rId1"/>
    <sheet name="願書2" sheetId="9" r:id="rId2"/>
    <sheet name="願書3" sheetId="10" r:id="rId3"/>
    <sheet name="経費支弁者" sheetId="11" r:id="rId4"/>
    <sheet name="添付資料" sheetId="13" r:id="rId5"/>
    <sheet name="データ" sheetId="14" state="hidden" r:id="rId6"/>
  </sheets>
  <externalReferences>
    <externalReference r:id="rId7"/>
  </externalReferences>
  <definedNames>
    <definedName name="DataOutput_Point" hidden="1">[1]学生!$A$2</definedName>
    <definedName name="J.TEST">データ!$D$3:$D$11</definedName>
    <definedName name="J_cert">データ!$E$3:$E$8</definedName>
    <definedName name="JLCT">データ!$B$3:$B$7</definedName>
    <definedName name="JPT">データ!$G$3:$G$3</definedName>
    <definedName name="_xlnm.Print_Area" localSheetId="3">経費支弁者!$A$1:$BE$41</definedName>
    <definedName name="_xlnm.Print_Area" localSheetId="4">添付資料!$A$1:$BL$48</definedName>
    <definedName name="_xlnm.Print_Area" localSheetId="0">願書1!$A$1:$BL$48</definedName>
    <definedName name="_xlnm.Print_Area" localSheetId="1">願書2!$A$1:$BL$45</definedName>
    <definedName name="_xlnm.Print_Area" localSheetId="2">願書3!$A$1:$BM$56</definedName>
    <definedName name="STBJ">データ!$C$3:$C$7</definedName>
    <definedName name="TOPJ">データ!$F$3:$F$12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39" i="9" l="1"/>
  <c r="BR36" i="9"/>
  <c r="BR30" i="9"/>
  <c r="BR24" i="9"/>
  <c r="BR33" i="9"/>
  <c r="BR27" i="9"/>
  <c r="BR104" i="9"/>
  <c r="BR103" i="9"/>
  <c r="BN103" i="9"/>
  <c r="BS103" i="9"/>
  <c r="BN104" i="9"/>
  <c r="BS104" i="9"/>
  <c r="BR13" i="9" l="1"/>
  <c r="BV2" i="9"/>
  <c r="BV3" i="9"/>
  <c r="BR14" i="9"/>
  <c r="BR15" i="9"/>
  <c r="BS11" i="9"/>
  <c r="BS14" i="9"/>
  <c r="BS15" i="9"/>
  <c r="BR6" i="9"/>
  <c r="CH4" i="9" l="1"/>
  <c r="CH5" i="9"/>
  <c r="CH3" i="9"/>
  <c r="BN23" i="9"/>
  <c r="BN24" i="9"/>
  <c r="BN25" i="9"/>
  <c r="BN26" i="9"/>
  <c r="BN27" i="9"/>
  <c r="BN28" i="9"/>
  <c r="BN29" i="9"/>
  <c r="BN30" i="9"/>
  <c r="BN31" i="9"/>
  <c r="BN32" i="9"/>
  <c r="BN33" i="9"/>
  <c r="BN34" i="9"/>
  <c r="BN35" i="9"/>
  <c r="BN36" i="9"/>
  <c r="BN37" i="9"/>
  <c r="BN38" i="9"/>
  <c r="BN39" i="9"/>
  <c r="BN40" i="9"/>
  <c r="BN41" i="9"/>
  <c r="BN42" i="9"/>
  <c r="BN43" i="9"/>
  <c r="BN44" i="9"/>
  <c r="BN45" i="9"/>
  <c r="BN46" i="9"/>
  <c r="BN47" i="9"/>
  <c r="BN48" i="9"/>
  <c r="BN49" i="9"/>
  <c r="BN50" i="9"/>
  <c r="BN51" i="9"/>
  <c r="BN52" i="9"/>
  <c r="BN53" i="9"/>
  <c r="BN54" i="9"/>
  <c r="BN55" i="9"/>
  <c r="BN56" i="9"/>
  <c r="BN57" i="9"/>
  <c r="BN58" i="9"/>
  <c r="BN59" i="9"/>
  <c r="BN60" i="9"/>
  <c r="BN61" i="9"/>
  <c r="BN62" i="9"/>
  <c r="BN63" i="9"/>
  <c r="BN64" i="9"/>
  <c r="BN65" i="9"/>
  <c r="BN66" i="9"/>
  <c r="BN67" i="9"/>
  <c r="BN68" i="9"/>
  <c r="BN69" i="9"/>
  <c r="BN70" i="9"/>
  <c r="BN71" i="9"/>
  <c r="BN72" i="9"/>
  <c r="BN73" i="9"/>
  <c r="BN74" i="9"/>
  <c r="BN75" i="9"/>
  <c r="BN76" i="9"/>
  <c r="BN77" i="9"/>
  <c r="BN78" i="9"/>
  <c r="BN79" i="9"/>
  <c r="BN80" i="9"/>
  <c r="BN81" i="9"/>
  <c r="BN82" i="9"/>
  <c r="BN83" i="9"/>
  <c r="BN84" i="9"/>
  <c r="BN85" i="9"/>
  <c r="BN86" i="9"/>
  <c r="BN87" i="9"/>
  <c r="BN88" i="9"/>
  <c r="BN89" i="9"/>
  <c r="BN90" i="9"/>
  <c r="BN91" i="9"/>
  <c r="BN92" i="9"/>
  <c r="BN93" i="9"/>
  <c r="BN94" i="9"/>
  <c r="BN95" i="9"/>
  <c r="BN96" i="9"/>
  <c r="BN97" i="9"/>
  <c r="BN98" i="9"/>
  <c r="BN99" i="9"/>
  <c r="BN100" i="9"/>
  <c r="BN101" i="9"/>
  <c r="BN102" i="9"/>
  <c r="BN11" i="9"/>
  <c r="BN12" i="9"/>
  <c r="BN13" i="9"/>
  <c r="BN14" i="9"/>
  <c r="BN15" i="9"/>
  <c r="BN16" i="9"/>
  <c r="BN17" i="9"/>
  <c r="BN18" i="9"/>
  <c r="BN19" i="9"/>
  <c r="BN20" i="9"/>
  <c r="BN21" i="9"/>
  <c r="BN22" i="9"/>
  <c r="BN10" i="9"/>
  <c r="BS12" i="9"/>
  <c r="BN2" i="9"/>
  <c r="CE3" i="9"/>
  <c r="CE4" i="9"/>
  <c r="CF4" i="9"/>
  <c r="CE5" i="9"/>
  <c r="CF5" i="9"/>
  <c r="CG4" i="9"/>
  <c r="CG5" i="9"/>
  <c r="CG3" i="9"/>
  <c r="CF3" i="9"/>
  <c r="BS2" i="9"/>
  <c r="BR2" i="8"/>
  <c r="CB2" i="9" l="1"/>
  <c r="CB3" i="9" s="1"/>
  <c r="BR12" i="9" s="1"/>
  <c r="A13" i="13"/>
  <c r="A11" i="13"/>
  <c r="A9" i="13"/>
  <c r="BR10" i="9" l="1"/>
  <c r="BR11" i="9"/>
  <c r="A42" i="8"/>
  <c r="BC2" i="10" l="1"/>
  <c r="Z4" i="10"/>
  <c r="I4" i="10"/>
  <c r="BV2" i="10"/>
  <c r="BV3" i="10"/>
  <c r="BV4" i="10"/>
  <c r="BV5" i="10"/>
  <c r="BV6" i="10"/>
  <c r="BV7" i="10"/>
  <c r="BV1" i="10"/>
  <c r="AL8" i="10"/>
  <c r="BW6" i="10" l="1" a="1"/>
  <c r="BW6" i="10" s="1"/>
  <c r="BW5" i="10" a="1"/>
  <c r="BW5" i="10" s="1"/>
  <c r="BW1" i="10" a="1"/>
  <c r="BW1" i="10" s="1"/>
  <c r="BW7" i="10" a="1"/>
  <c r="BW7" i="10" s="1"/>
  <c r="BW4" i="10" a="1"/>
  <c r="BW4" i="10" s="1"/>
  <c r="BW2" i="10" a="1"/>
  <c r="BW2" i="10" s="1"/>
  <c r="BW3" i="10" a="1"/>
  <c r="BW3" i="10" s="1"/>
  <c r="BV5" i="9" l="1"/>
  <c r="BY4" i="9" s="1" a="1"/>
  <c r="BY4" i="9" s="1"/>
  <c r="BR99" i="9"/>
  <c r="BY1" i="9" l="1" a="1"/>
  <c r="BY1" i="9" s="1"/>
  <c r="BY2" i="9" a="1"/>
  <c r="BY2" i="9" s="1"/>
  <c r="BY3" i="9" a="1"/>
  <c r="BY3" i="9" s="1"/>
  <c r="BR53" i="8"/>
  <c r="BR43" i="8"/>
  <c r="BR58" i="8"/>
  <c r="BR48" i="8"/>
  <c r="BR38" i="8"/>
  <c r="BR33" i="8"/>
  <c r="BS15" i="10" l="1"/>
  <c r="BR38" i="9"/>
  <c r="BR35" i="9"/>
  <c r="BR32" i="9"/>
  <c r="BR29" i="9"/>
  <c r="BR26" i="9"/>
  <c r="BR23" i="9"/>
  <c r="BR29" i="8"/>
  <c r="BR24" i="8"/>
  <c r="BR13" i="8"/>
  <c r="BR5" i="8"/>
  <c r="BR3" i="8"/>
  <c r="BR22" i="8" l="1"/>
  <c r="BR56" i="8"/>
  <c r="BR51" i="8"/>
  <c r="BR46" i="8"/>
  <c r="BR41" i="8"/>
  <c r="BR31" i="8"/>
  <c r="BR36" i="8"/>
  <c r="A48" i="8"/>
  <c r="A46" i="8"/>
  <c r="A44" i="8"/>
  <c r="A40" i="8"/>
  <c r="A38" i="8"/>
  <c r="BR28" i="8" l="1"/>
  <c r="BS18" i="10" l="1"/>
  <c r="BS17" i="10"/>
  <c r="BS24" i="10" l="1"/>
  <c r="BS59" i="8" l="1"/>
  <c r="BS58" i="8"/>
  <c r="BS57" i="8"/>
  <c r="BS56" i="8"/>
  <c r="BS55" i="8"/>
  <c r="BS54" i="8"/>
  <c r="BS53" i="8"/>
  <c r="BS52" i="8"/>
  <c r="BS51" i="8"/>
  <c r="BS50" i="8"/>
  <c r="BS49" i="8"/>
  <c r="BS48" i="8"/>
  <c r="BS47" i="8"/>
  <c r="BS46" i="8"/>
  <c r="BS45" i="8"/>
  <c r="BS44" i="8"/>
  <c r="BS43" i="8"/>
  <c r="BS42" i="8"/>
  <c r="BS41" i="8"/>
  <c r="BS40" i="8"/>
  <c r="BS39" i="8"/>
  <c r="BS38" i="8"/>
  <c r="BS37" i="8"/>
  <c r="BS36" i="8"/>
  <c r="BS35" i="8"/>
  <c r="BS34" i="8"/>
  <c r="BS33" i="8"/>
  <c r="BS32" i="8"/>
  <c r="BS31" i="8"/>
  <c r="BS60" i="8"/>
  <c r="AU40" i="11" l="1"/>
  <c r="J40" i="11"/>
  <c r="AR37" i="11"/>
  <c r="J37" i="11"/>
  <c r="J7" i="11"/>
  <c r="Q7" i="11"/>
  <c r="W7" i="11"/>
  <c r="AK7" i="11"/>
  <c r="AS7" i="11"/>
  <c r="AK5" i="11"/>
  <c r="J5" i="11"/>
  <c r="BG44" i="11"/>
  <c r="BG43" i="11"/>
  <c r="BG42" i="11"/>
  <c r="BG41" i="11"/>
  <c r="BG40" i="11"/>
  <c r="BG39" i="11"/>
  <c r="BG38" i="11"/>
  <c r="BG37" i="11"/>
  <c r="BG36" i="11"/>
  <c r="BG35" i="11"/>
  <c r="BG34" i="11"/>
  <c r="BG33" i="11"/>
  <c r="BG32" i="11"/>
  <c r="BG31" i="11"/>
  <c r="BG30" i="11"/>
  <c r="BG29" i="11"/>
  <c r="BG28" i="11"/>
  <c r="BG27" i="11"/>
  <c r="BG26" i="11"/>
  <c r="BG25" i="11"/>
  <c r="BG24" i="11"/>
  <c r="BG23" i="11"/>
  <c r="BG22" i="11"/>
  <c r="BG21" i="11"/>
  <c r="BG20" i="11"/>
  <c r="BG19" i="11"/>
  <c r="BG18" i="11"/>
  <c r="BG17" i="11"/>
  <c r="BG16" i="11"/>
  <c r="BG15" i="11"/>
  <c r="BG14" i="11"/>
  <c r="BG13" i="11"/>
  <c r="BG12" i="11"/>
  <c r="BG11" i="11"/>
  <c r="BL10" i="11"/>
  <c r="BG10" i="11"/>
  <c r="BL9" i="11"/>
  <c r="BG9" i="11"/>
  <c r="BL8" i="11"/>
  <c r="BG8" i="11"/>
  <c r="BL7" i="11"/>
  <c r="BK7" i="11"/>
  <c r="BG7" i="11"/>
  <c r="BL6" i="11"/>
  <c r="BK6" i="11"/>
  <c r="BG6" i="11"/>
  <c r="BL5" i="11"/>
  <c r="BK5" i="11"/>
  <c r="BG5" i="11"/>
  <c r="BL4" i="11"/>
  <c r="BK4" i="11"/>
  <c r="BG4" i="11"/>
  <c r="BL3" i="11"/>
  <c r="BK3" i="11"/>
  <c r="BG3" i="11"/>
  <c r="BL2" i="11"/>
  <c r="BK2" i="11"/>
  <c r="BG2" i="11"/>
  <c r="BT28" i="10"/>
  <c r="BS28" i="10"/>
  <c r="BO28" i="10"/>
  <c r="BT27" i="10"/>
  <c r="BS27" i="10"/>
  <c r="BO27" i="10"/>
  <c r="BT26" i="10"/>
  <c r="BS26" i="10"/>
  <c r="BO26" i="10"/>
  <c r="BT25" i="10"/>
  <c r="BS25" i="10"/>
  <c r="BO25" i="10"/>
  <c r="BT24" i="10"/>
  <c r="BO24" i="10"/>
  <c r="BT23" i="10"/>
  <c r="BS23" i="10"/>
  <c r="BO23" i="10"/>
  <c r="BT22" i="10"/>
  <c r="BS22" i="10"/>
  <c r="BO22" i="10"/>
  <c r="BT21" i="10"/>
  <c r="BS21" i="10"/>
  <c r="BO21" i="10"/>
  <c r="BT20" i="10"/>
  <c r="BS20" i="10"/>
  <c r="BO20" i="10"/>
  <c r="BT19" i="10"/>
  <c r="BS19" i="10"/>
  <c r="BO19" i="10"/>
  <c r="BT18" i="10"/>
  <c r="BO18" i="10"/>
  <c r="BT17" i="10"/>
  <c r="BO17" i="10"/>
  <c r="BT16" i="10"/>
  <c r="BS16" i="10"/>
  <c r="BO16" i="10"/>
  <c r="BT15" i="10"/>
  <c r="BO15" i="10"/>
  <c r="BT14" i="10"/>
  <c r="BS14" i="10"/>
  <c r="BO14" i="10"/>
  <c r="BT13" i="10"/>
  <c r="BS13" i="10"/>
  <c r="BO13" i="10"/>
  <c r="BT12" i="10"/>
  <c r="BS12" i="10"/>
  <c r="BO12" i="10"/>
  <c r="BT11" i="10"/>
  <c r="BS11" i="10"/>
  <c r="BO11" i="10"/>
  <c r="BT10" i="10"/>
  <c r="BS10" i="10"/>
  <c r="BO10" i="10"/>
  <c r="BT9" i="10"/>
  <c r="BS9" i="10"/>
  <c r="BO9" i="10"/>
  <c r="BT8" i="10"/>
  <c r="BS8" i="10"/>
  <c r="BO8" i="10"/>
  <c r="BT7" i="10"/>
  <c r="BS7" i="10"/>
  <c r="BO7" i="10"/>
  <c r="BT6" i="10"/>
  <c r="BS6" i="10"/>
  <c r="BO6" i="10"/>
  <c r="BT5" i="10"/>
  <c r="BS5" i="10"/>
  <c r="BO5" i="10"/>
  <c r="BT4" i="10"/>
  <c r="BS4" i="10"/>
  <c r="BO4" i="10"/>
  <c r="BT3" i="10"/>
  <c r="BS3" i="10"/>
  <c r="BO3" i="10"/>
  <c r="BT2" i="10"/>
  <c r="BS2" i="10"/>
  <c r="BO2" i="10"/>
  <c r="BS102" i="9"/>
  <c r="BR102" i="9"/>
  <c r="BS101" i="9"/>
  <c r="BR101" i="9"/>
  <c r="BS100" i="9"/>
  <c r="BR100" i="9"/>
  <c r="BS99" i="9"/>
  <c r="BS98" i="9"/>
  <c r="BR98" i="9"/>
  <c r="BS97" i="9"/>
  <c r="BR97" i="9"/>
  <c r="BS96" i="9"/>
  <c r="BR96" i="9"/>
  <c r="BS95" i="9"/>
  <c r="BR95" i="9"/>
  <c r="BS94" i="9"/>
  <c r="BR94" i="9"/>
  <c r="BS93" i="9"/>
  <c r="BR93" i="9"/>
  <c r="BS92" i="9"/>
  <c r="BR92" i="9"/>
  <c r="BS91" i="9"/>
  <c r="BR91" i="9"/>
  <c r="BS90" i="9"/>
  <c r="BR90" i="9"/>
  <c r="BS89" i="9"/>
  <c r="BR89" i="9"/>
  <c r="BS88" i="9"/>
  <c r="BR88" i="9"/>
  <c r="BS87" i="9"/>
  <c r="BR87" i="9"/>
  <c r="BS86" i="9"/>
  <c r="BR86" i="9"/>
  <c r="BS85" i="9"/>
  <c r="BR85" i="9"/>
  <c r="BS84" i="9"/>
  <c r="BR84" i="9"/>
  <c r="BS83" i="9"/>
  <c r="BR83" i="9"/>
  <c r="BS82" i="9"/>
  <c r="BR82" i="9"/>
  <c r="BS81" i="9"/>
  <c r="BR81" i="9"/>
  <c r="BS80" i="9"/>
  <c r="BR80" i="9"/>
  <c r="BS79" i="9"/>
  <c r="BR79" i="9"/>
  <c r="BS78" i="9"/>
  <c r="BR78" i="9"/>
  <c r="BS77" i="9"/>
  <c r="BR77" i="9"/>
  <c r="BS76" i="9"/>
  <c r="BR76" i="9"/>
  <c r="BS75" i="9"/>
  <c r="BR75" i="9"/>
  <c r="BS74" i="9"/>
  <c r="BR74" i="9"/>
  <c r="BS73" i="9"/>
  <c r="BR73" i="9"/>
  <c r="BS72" i="9"/>
  <c r="BR72" i="9"/>
  <c r="BS71" i="9"/>
  <c r="BR71" i="9"/>
  <c r="BS70" i="9"/>
  <c r="BR70" i="9"/>
  <c r="BS69" i="9"/>
  <c r="BR69" i="9"/>
  <c r="BS68" i="9"/>
  <c r="BR68" i="9"/>
  <c r="BS67" i="9"/>
  <c r="BR67" i="9"/>
  <c r="BS66" i="9"/>
  <c r="BR66" i="9"/>
  <c r="BS65" i="9"/>
  <c r="BR65" i="9"/>
  <c r="BS64" i="9"/>
  <c r="BR64" i="9"/>
  <c r="BS63" i="9"/>
  <c r="BR63" i="9"/>
  <c r="BS62" i="9"/>
  <c r="BR62" i="9"/>
  <c r="BS61" i="9"/>
  <c r="BR61" i="9"/>
  <c r="BS60" i="9"/>
  <c r="BR60" i="9"/>
  <c r="BS59" i="9"/>
  <c r="BR59" i="9"/>
  <c r="BS58" i="9"/>
  <c r="BR58" i="9"/>
  <c r="BS57" i="9"/>
  <c r="BR57" i="9"/>
  <c r="BS56" i="9"/>
  <c r="BR56" i="9"/>
  <c r="BS55" i="9"/>
  <c r="BR55" i="9"/>
  <c r="BS54" i="9"/>
  <c r="BR54" i="9"/>
  <c r="BS53" i="9"/>
  <c r="BR53" i="9"/>
  <c r="BS52" i="9"/>
  <c r="BR52" i="9"/>
  <c r="BS51" i="9"/>
  <c r="BR51" i="9"/>
  <c r="BS50" i="9"/>
  <c r="BR50" i="9"/>
  <c r="BS49" i="9"/>
  <c r="BR49" i="9"/>
  <c r="BS48" i="9"/>
  <c r="BR48" i="9"/>
  <c r="BS47" i="9"/>
  <c r="BR47" i="9"/>
  <c r="BS46" i="9"/>
  <c r="BR46" i="9"/>
  <c r="BS45" i="9"/>
  <c r="BR45" i="9"/>
  <c r="BS44" i="9"/>
  <c r="BR44" i="9"/>
  <c r="BS43" i="9"/>
  <c r="BR43" i="9"/>
  <c r="BS42" i="9"/>
  <c r="BR42" i="9"/>
  <c r="BS41" i="9"/>
  <c r="BR41" i="9"/>
  <c r="BS40" i="9"/>
  <c r="BR40" i="9"/>
  <c r="BS39" i="9"/>
  <c r="BS38" i="9"/>
  <c r="BS37" i="9"/>
  <c r="BR37" i="9"/>
  <c r="BS36" i="9"/>
  <c r="BS35" i="9"/>
  <c r="BS34" i="9"/>
  <c r="BR34" i="9"/>
  <c r="BS33" i="9"/>
  <c r="BS32" i="9"/>
  <c r="BS31" i="9"/>
  <c r="BR31" i="9"/>
  <c r="BS30" i="9"/>
  <c r="BS29" i="9"/>
  <c r="BS28" i="9"/>
  <c r="BR28" i="9"/>
  <c r="BS27" i="9"/>
  <c r="BS26" i="9"/>
  <c r="BS25" i="9"/>
  <c r="BR25" i="9"/>
  <c r="BS24" i="9"/>
  <c r="BS23" i="9"/>
  <c r="BS22" i="9"/>
  <c r="BR22" i="9"/>
  <c r="BS13" i="9"/>
  <c r="BS10" i="9"/>
  <c r="BS9" i="9"/>
  <c r="BR9" i="9"/>
  <c r="BN9" i="9"/>
  <c r="BS8" i="9"/>
  <c r="BR8" i="9"/>
  <c r="BN8" i="9"/>
  <c r="BS7" i="9"/>
  <c r="BR7" i="9"/>
  <c r="BN7" i="9"/>
  <c r="BS6" i="9"/>
  <c r="BN6" i="9"/>
  <c r="BS5" i="9"/>
  <c r="BR5" i="9"/>
  <c r="BN5" i="9"/>
  <c r="BS4" i="9"/>
  <c r="BR4" i="9"/>
  <c r="BN4" i="9"/>
  <c r="BS3" i="9"/>
  <c r="BR3" i="9"/>
  <c r="BN3" i="9"/>
  <c r="BR2" i="9"/>
  <c r="BR60" i="8"/>
  <c r="BN60" i="8"/>
  <c r="BR59" i="8"/>
  <c r="BN59" i="8"/>
  <c r="BN58" i="8"/>
  <c r="BR57" i="8"/>
  <c r="BN57" i="8"/>
  <c r="BN56" i="8"/>
  <c r="BR55" i="8"/>
  <c r="BN55" i="8"/>
  <c r="BR54" i="8"/>
  <c r="BN54" i="8"/>
  <c r="BN53" i="8"/>
  <c r="BR52" i="8"/>
  <c r="BN52" i="8"/>
  <c r="BN51" i="8"/>
  <c r="BR50" i="8"/>
  <c r="BN50" i="8"/>
  <c r="BR49" i="8"/>
  <c r="BN49" i="8"/>
  <c r="BN48" i="8"/>
  <c r="BR47" i="8"/>
  <c r="BN47" i="8"/>
  <c r="BN46" i="8"/>
  <c r="BR45" i="8"/>
  <c r="BN45" i="8"/>
  <c r="BR44" i="8"/>
  <c r="BN44" i="8"/>
  <c r="BN43" i="8"/>
  <c r="BR42" i="8"/>
  <c r="BN42" i="8"/>
  <c r="BN41" i="8"/>
  <c r="BR40" i="8"/>
  <c r="BN40" i="8"/>
  <c r="BR39" i="8"/>
  <c r="BN39" i="8"/>
  <c r="BN38" i="8"/>
  <c r="BR37" i="8"/>
  <c r="BN37" i="8"/>
  <c r="BN36" i="8"/>
  <c r="BR35" i="8"/>
  <c r="BN35" i="8"/>
  <c r="BR34" i="8"/>
  <c r="BN34" i="8"/>
  <c r="BN33" i="8"/>
  <c r="BR32" i="8"/>
  <c r="BN32" i="8"/>
  <c r="BN31" i="8"/>
  <c r="BS30" i="8"/>
  <c r="BN30" i="8"/>
  <c r="BS29" i="8"/>
  <c r="BN29" i="8"/>
  <c r="BS28" i="8"/>
  <c r="BN28" i="8"/>
  <c r="BS27" i="8"/>
  <c r="BR27" i="8"/>
  <c r="BN27" i="8"/>
  <c r="BS26" i="8"/>
  <c r="BR26" i="8"/>
  <c r="BN26" i="8"/>
  <c r="BS25" i="8"/>
  <c r="BR25" i="8"/>
  <c r="BN25" i="8"/>
  <c r="BS24" i="8"/>
  <c r="BN24" i="8"/>
  <c r="BS23" i="8"/>
  <c r="BR23" i="8"/>
  <c r="BN23" i="8"/>
  <c r="BS22" i="8"/>
  <c r="BN22" i="8"/>
  <c r="BS21" i="8"/>
  <c r="BR21" i="8"/>
  <c r="BN21" i="8"/>
  <c r="BS20" i="8"/>
  <c r="BR20" i="8"/>
  <c r="BN20" i="8"/>
  <c r="BS19" i="8"/>
  <c r="BR19" i="8"/>
  <c r="BN19" i="8"/>
  <c r="BS18" i="8"/>
  <c r="BR18" i="8"/>
  <c r="BN18" i="8"/>
  <c r="BS17" i="8"/>
  <c r="BR17" i="8"/>
  <c r="BN17" i="8"/>
  <c r="BS16" i="8"/>
  <c r="BR16" i="8"/>
  <c r="BN16" i="8"/>
  <c r="BS15" i="8"/>
  <c r="BR15" i="8"/>
  <c r="BN15" i="8"/>
  <c r="BS14" i="8"/>
  <c r="BR14" i="8"/>
  <c r="BN14" i="8"/>
  <c r="BS13" i="8"/>
  <c r="BN13" i="8"/>
  <c r="BS12" i="8"/>
  <c r="BR12" i="8"/>
  <c r="BN12" i="8"/>
  <c r="BS11" i="8"/>
  <c r="BR11" i="8"/>
  <c r="BN11" i="8"/>
  <c r="BS10" i="8"/>
  <c r="BR10" i="8"/>
  <c r="BN10" i="8"/>
  <c r="BS9" i="8"/>
  <c r="BR9" i="8"/>
  <c r="BN9" i="8"/>
  <c r="BS8" i="8"/>
  <c r="BR8" i="8"/>
  <c r="BN8" i="8"/>
  <c r="BS7" i="8"/>
  <c r="BR7" i="8"/>
  <c r="BN7" i="8"/>
  <c r="BS6" i="8"/>
  <c r="BR6" i="8"/>
  <c r="BN6" i="8"/>
  <c r="BS5" i="8"/>
  <c r="BN5" i="8"/>
  <c r="BS4" i="8"/>
  <c r="BR4" i="8"/>
  <c r="BN4" i="8"/>
  <c r="BS3" i="8"/>
  <c r="BN3" i="8"/>
  <c r="BS2" i="8"/>
  <c r="BN2" i="8"/>
  <c r="BR30" i="8" l="1"/>
</calcChain>
</file>

<file path=xl/sharedStrings.xml><?xml version="1.0" encoding="utf-8"?>
<sst xmlns="http://schemas.openxmlformats.org/spreadsheetml/2006/main" count="1012" uniqueCount="560">
  <si>
    <t>関東外国語学院 入学願書</t>
    <rPh sb="0" eb="2">
      <t>カントウ</t>
    </rPh>
    <rPh sb="2" eb="5">
      <t>ガイコクゴ</t>
    </rPh>
    <rPh sb="5" eb="7">
      <t>ガクイン</t>
    </rPh>
    <rPh sb="8" eb="10">
      <t>ニュウガク</t>
    </rPh>
    <rPh sb="10" eb="12">
      <t>ガンショ</t>
    </rPh>
    <phoneticPr fontId="6"/>
  </si>
  <si>
    <t>No</t>
    <phoneticPr fontId="10"/>
  </si>
  <si>
    <t>項目名</t>
    <phoneticPr fontId="10"/>
  </si>
  <si>
    <t>更新先テーブル</t>
    <phoneticPr fontId="10"/>
  </si>
  <si>
    <t>更新先カラム</t>
    <phoneticPr fontId="10"/>
  </si>
  <si>
    <t>値</t>
    <rPh sb="0" eb="1">
      <t>アタイ</t>
    </rPh>
    <phoneticPr fontId="10"/>
  </si>
  <si>
    <t>欄外セル番号</t>
    <phoneticPr fontId="10"/>
  </si>
  <si>
    <t>KANTO FOREIGN LANGUAGES COLLEGE</t>
    <phoneticPr fontId="6"/>
  </si>
  <si>
    <t>氏名</t>
    <rPh sb="0" eb="2">
      <t>シメイ</t>
    </rPh>
    <phoneticPr fontId="2"/>
  </si>
  <si>
    <t>sbr_m_student_i18n</t>
    <phoneticPr fontId="13" type="noConversion"/>
  </si>
  <si>
    <t>student_name_en</t>
    <phoneticPr fontId="13" type="noConversion"/>
  </si>
  <si>
    <t>APPLICATION FOR ADMISSION</t>
    <phoneticPr fontId="6"/>
  </si>
  <si>
    <t>性別</t>
    <rPh sb="0" eb="2">
      <t>セイベツ</t>
    </rPh>
    <phoneticPr fontId="2"/>
  </si>
  <si>
    <t>sbr_m_student</t>
    <phoneticPr fontId="13" type="noConversion"/>
  </si>
  <si>
    <t>student_gender</t>
    <phoneticPr fontId="13" type="noConversion"/>
  </si>
  <si>
    <t>国籍</t>
    <rPh sb="0" eb="2">
      <t>コクセキ</t>
    </rPh>
    <phoneticPr fontId="2"/>
  </si>
  <si>
    <t>student_nationality_code</t>
    <phoneticPr fontId="13" type="noConversion"/>
  </si>
  <si>
    <r>
      <rPr>
        <sz val="10"/>
        <color theme="1"/>
        <rFont val="ＭＳ ゴシック"/>
        <family val="3"/>
        <charset val="128"/>
      </rPr>
      <t>1.氏　名</t>
    </r>
    <r>
      <rPr>
        <sz val="9"/>
        <color theme="1"/>
        <rFont val="ＭＳ ゴシック"/>
        <family val="3"/>
        <charset val="128"/>
      </rPr>
      <t xml:space="preserve">
</t>
    </r>
    <r>
      <rPr>
        <sz val="7"/>
        <color theme="1"/>
        <rFont val="ＭＳ ゴシック"/>
        <family val="3"/>
        <charset val="128"/>
      </rPr>
      <t>FULL NAME</t>
    </r>
    <rPh sb="2" eb="3">
      <t>シ</t>
    </rPh>
    <rPh sb="4" eb="5">
      <t>ナ</t>
    </rPh>
    <phoneticPr fontId="6"/>
  </si>
  <si>
    <r>
      <t>氏</t>
    </r>
    <r>
      <rPr>
        <sz val="7"/>
        <color theme="1"/>
        <rFont val="ＭＳ ゴシック"/>
        <family val="3"/>
        <charset val="128"/>
      </rPr>
      <t>FAMILY NAME</t>
    </r>
    <rPh sb="0" eb="1">
      <t>シ</t>
    </rPh>
    <phoneticPr fontId="6"/>
  </si>
  <si>
    <r>
      <t>名</t>
    </r>
    <r>
      <rPr>
        <sz val="7"/>
        <color theme="1"/>
        <rFont val="ＭＳ ゴシック"/>
        <family val="3"/>
        <charset val="128"/>
      </rPr>
      <t>GIVEN NAME</t>
    </r>
    <rPh sb="0" eb="1">
      <t>メイ</t>
    </rPh>
    <phoneticPr fontId="6"/>
  </si>
  <si>
    <r>
      <rPr>
        <sz val="10"/>
        <color theme="1"/>
        <rFont val="ＭＳ ゴシック"/>
        <family val="3"/>
        <charset val="128"/>
      </rPr>
      <t>2.性別</t>
    </r>
    <r>
      <rPr>
        <sz val="9"/>
        <color theme="1"/>
        <rFont val="ＭＳ ゴシック"/>
        <family val="3"/>
        <charset val="128"/>
      </rPr>
      <t xml:space="preserve">
</t>
    </r>
    <r>
      <rPr>
        <sz val="7"/>
        <color theme="1"/>
        <rFont val="ＭＳ ゴシック"/>
        <family val="3"/>
        <charset val="128"/>
      </rPr>
      <t>SEX</t>
    </r>
    <rPh sb="2" eb="4">
      <t>セイベツ</t>
    </rPh>
    <phoneticPr fontId="6"/>
  </si>
  <si>
    <t>□</t>
  </si>
  <si>
    <t>男</t>
    <rPh sb="0" eb="1">
      <t>ダン</t>
    </rPh>
    <phoneticPr fontId="6"/>
  </si>
  <si>
    <t>女</t>
    <rPh sb="0" eb="1">
      <t>ジョ</t>
    </rPh>
    <phoneticPr fontId="6"/>
  </si>
  <si>
    <r>
      <rPr>
        <sz val="10"/>
        <color theme="1"/>
        <rFont val="ＭＳ ゴシック"/>
        <family val="3"/>
        <charset val="128"/>
      </rPr>
      <t>写真</t>
    </r>
    <r>
      <rPr>
        <sz val="9"/>
        <color theme="1"/>
        <rFont val="ＭＳ ゴシック"/>
        <family val="3"/>
        <charset val="128"/>
      </rPr>
      <t xml:space="preserve">
</t>
    </r>
    <r>
      <rPr>
        <sz val="7"/>
        <color theme="1"/>
        <rFont val="ＭＳ ゴシック"/>
        <family val="3"/>
        <charset val="128"/>
      </rPr>
      <t>PHOTOGRAPH</t>
    </r>
    <r>
      <rPr>
        <sz val="9"/>
        <color theme="1"/>
        <rFont val="ＭＳ ゴシック"/>
        <family val="3"/>
        <charset val="128"/>
      </rPr>
      <t xml:space="preserve">
</t>
    </r>
    <r>
      <rPr>
        <sz val="10"/>
        <color theme="1"/>
        <rFont val="ＭＳ ゴシック"/>
        <family val="3"/>
        <charset val="128"/>
      </rPr>
      <t>（4cm×3cm)</t>
    </r>
    <rPh sb="0" eb="2">
      <t>シャシン</t>
    </rPh>
    <phoneticPr fontId="6"/>
  </si>
  <si>
    <t>婚姻状況</t>
  </si>
  <si>
    <t>sbr_m_student</t>
  </si>
  <si>
    <t>student_spouse_flag</t>
    <phoneticPr fontId="13" type="noConversion"/>
  </si>
  <si>
    <t>MALE</t>
    <phoneticPr fontId="6"/>
  </si>
  <si>
    <t>FEMALE</t>
    <phoneticPr fontId="6"/>
  </si>
  <si>
    <t>生年月日</t>
    <rPh sb="0" eb="4">
      <t>セイネンガッピ</t>
    </rPh>
    <phoneticPr fontId="2"/>
  </si>
  <si>
    <t>student_birthday</t>
    <phoneticPr fontId="13" type="noConversion"/>
  </si>
  <si>
    <r>
      <rPr>
        <sz val="10"/>
        <color theme="1"/>
        <rFont val="ＭＳ ゴシック"/>
        <family val="3"/>
        <charset val="128"/>
      </rPr>
      <t>3.国　籍</t>
    </r>
    <r>
      <rPr>
        <sz val="9"/>
        <color theme="1"/>
        <rFont val="ＭＳ ゴシック"/>
        <family val="3"/>
        <charset val="128"/>
      </rPr>
      <t xml:space="preserve">
</t>
    </r>
    <r>
      <rPr>
        <sz val="7"/>
        <color theme="1"/>
        <rFont val="ＭＳ ゴシック"/>
        <family val="3"/>
        <charset val="128"/>
      </rPr>
      <t>NATIONALITY</t>
    </r>
    <rPh sb="2" eb="3">
      <t>クニ</t>
    </rPh>
    <rPh sb="4" eb="5">
      <t>セキ</t>
    </rPh>
    <phoneticPr fontId="6"/>
  </si>
  <si>
    <r>
      <t xml:space="preserve">4.婚姻状況
</t>
    </r>
    <r>
      <rPr>
        <sz val="7"/>
        <color theme="1"/>
        <rFont val="ＭＳ ゴシック"/>
        <family val="3"/>
        <charset val="128"/>
      </rPr>
      <t>MARITAL STATUS</t>
    </r>
    <rPh sb="2" eb="4">
      <t>コンイン</t>
    </rPh>
    <rPh sb="4" eb="6">
      <t>ジョウキョウ</t>
    </rPh>
    <phoneticPr fontId="6"/>
  </si>
  <si>
    <t>未婚</t>
    <phoneticPr fontId="6"/>
  </si>
  <si>
    <t>既婚</t>
    <phoneticPr fontId="6"/>
  </si>
  <si>
    <t>出生地</t>
  </si>
  <si>
    <t>student_birth_place</t>
    <phoneticPr fontId="13" type="noConversion"/>
  </si>
  <si>
    <t>SINGLE</t>
    <phoneticPr fontId="6"/>
  </si>
  <si>
    <t>MARRIED</t>
    <phoneticPr fontId="6"/>
  </si>
  <si>
    <t>職業</t>
    <rPh sb="0" eb="2">
      <t>ショクギョウ</t>
    </rPh>
    <phoneticPr fontId="2"/>
  </si>
  <si>
    <t>student_previous_occupation</t>
    <phoneticPr fontId="13" type="noConversion"/>
  </si>
  <si>
    <r>
      <t xml:space="preserve">5.生年月日
</t>
    </r>
    <r>
      <rPr>
        <sz val="7"/>
        <color theme="1"/>
        <rFont val="ＭＳ ゴシック"/>
        <family val="3"/>
        <charset val="128"/>
      </rPr>
      <t>DATE OF BIRTH</t>
    </r>
    <rPh sb="2" eb="6">
      <t>セイネンガッピ</t>
    </rPh>
    <phoneticPr fontId="6"/>
  </si>
  <si>
    <t>/</t>
    <phoneticPr fontId="6"/>
  </si>
  <si>
    <r>
      <rPr>
        <sz val="10"/>
        <color theme="1"/>
        <rFont val="ＭＳ ゴシック"/>
        <family val="3"/>
        <charset val="128"/>
      </rPr>
      <t>6.出生地</t>
    </r>
    <r>
      <rPr>
        <sz val="9"/>
        <color theme="1"/>
        <rFont val="ＭＳ ゴシック"/>
        <family val="3"/>
        <charset val="128"/>
      </rPr>
      <t xml:space="preserve">
</t>
    </r>
    <r>
      <rPr>
        <sz val="7"/>
        <color theme="1"/>
        <rFont val="ＭＳ ゴシック"/>
        <family val="3"/>
        <charset val="128"/>
      </rPr>
      <t>PLACE OF BIRTH</t>
    </r>
    <rPh sb="2" eb="3">
      <t>デ</t>
    </rPh>
    <rPh sb="3" eb="4">
      <t>セイ</t>
    </rPh>
    <rPh sb="4" eb="5">
      <t>チ</t>
    </rPh>
    <phoneticPr fontId="6"/>
  </si>
  <si>
    <r>
      <rPr>
        <sz val="10"/>
        <color theme="1"/>
        <rFont val="ＭＳ ゴシック"/>
        <family val="3"/>
        <charset val="128"/>
      </rPr>
      <t>7.職　業</t>
    </r>
    <r>
      <rPr>
        <sz val="9"/>
        <color theme="1"/>
        <rFont val="ＭＳ ゴシック"/>
        <family val="3"/>
        <charset val="128"/>
      </rPr>
      <t xml:space="preserve">
</t>
    </r>
    <r>
      <rPr>
        <sz val="7"/>
        <color theme="1"/>
        <rFont val="ＭＳ ゴシック"/>
        <family val="3"/>
        <charset val="128"/>
      </rPr>
      <t>OCCUPATION</t>
    </r>
    <rPh sb="2" eb="3">
      <t>ショク</t>
    </rPh>
    <rPh sb="4" eb="5">
      <t>ギョウ</t>
    </rPh>
    <phoneticPr fontId="6"/>
  </si>
  <si>
    <t>戸籍住所</t>
    <rPh sb="0" eb="2">
      <t>コセキ</t>
    </rPh>
    <rPh sb="2" eb="4">
      <t>ジュウショ</t>
    </rPh>
    <phoneticPr fontId="2"/>
  </si>
  <si>
    <t>student_home_address_1</t>
    <phoneticPr fontId="13" type="noConversion"/>
  </si>
  <si>
    <r>
      <rPr>
        <sz val="8"/>
        <color theme="1"/>
        <rFont val="ＭＳ ゴシック"/>
        <family val="3"/>
        <charset val="128"/>
      </rPr>
      <t>年</t>
    </r>
    <r>
      <rPr>
        <sz val="7"/>
        <color theme="1"/>
        <rFont val="ＭＳ ゴシック"/>
        <family val="3"/>
        <charset val="128"/>
      </rPr>
      <t>YEAR</t>
    </r>
    <rPh sb="0" eb="1">
      <t>ネン</t>
    </rPh>
    <phoneticPr fontId="6"/>
  </si>
  <si>
    <r>
      <rPr>
        <sz val="8"/>
        <color theme="1"/>
        <rFont val="ＭＳ ゴシック"/>
        <family val="3"/>
        <charset val="128"/>
      </rPr>
      <t>月</t>
    </r>
    <r>
      <rPr>
        <sz val="7"/>
        <color theme="1"/>
        <rFont val="ＭＳ ゴシック"/>
        <family val="3"/>
        <charset val="128"/>
      </rPr>
      <t>MONTH</t>
    </r>
    <rPh sb="0" eb="1">
      <t>ツキ</t>
    </rPh>
    <phoneticPr fontId="6"/>
  </si>
  <si>
    <r>
      <rPr>
        <sz val="8"/>
        <color theme="1"/>
        <rFont val="ＭＳ ゴシック"/>
        <family val="3"/>
        <charset val="128"/>
      </rPr>
      <t>日</t>
    </r>
    <r>
      <rPr>
        <sz val="7"/>
        <color theme="1"/>
        <rFont val="ＭＳ ゴシック"/>
        <family val="3"/>
        <charset val="128"/>
      </rPr>
      <t>DAY</t>
    </r>
    <rPh sb="0" eb="1">
      <t>ヒ</t>
    </rPh>
    <phoneticPr fontId="6"/>
  </si>
  <si>
    <t>電話番号</t>
  </si>
  <si>
    <t>sbr_t_student_general_item</t>
    <phoneticPr fontId="13" type="noConversion"/>
  </si>
  <si>
    <t>汎用項目カラム</t>
    <rPh sb="0" eb="2">
      <t>ﾊﾝﾖｳ</t>
    </rPh>
    <rPh sb="2" eb="4">
      <t>ｺｳﾓｸ</t>
    </rPh>
    <phoneticPr fontId="13" type="noConversion"/>
  </si>
  <si>
    <r>
      <rPr>
        <sz val="10"/>
        <color theme="1"/>
        <rFont val="ＭＳ ゴシック"/>
        <family val="3"/>
        <charset val="128"/>
      </rPr>
      <t>8.戸籍住所</t>
    </r>
    <r>
      <rPr>
        <sz val="9"/>
        <color theme="1"/>
        <rFont val="ＭＳ ゴシック"/>
        <family val="3"/>
        <charset val="128"/>
      </rPr>
      <t xml:space="preserve">
</t>
    </r>
    <r>
      <rPr>
        <sz val="6"/>
        <color theme="1"/>
        <rFont val="ＭＳ ゴシック"/>
        <family val="3"/>
        <charset val="128"/>
      </rPr>
      <t>REGISTER ADDRESS</t>
    </r>
    <rPh sb="2" eb="4">
      <t>コセキ</t>
    </rPh>
    <rPh sb="4" eb="6">
      <t>ジュウショ</t>
    </rPh>
    <phoneticPr fontId="6"/>
  </si>
  <si>
    <r>
      <rPr>
        <sz val="10"/>
        <color theme="1"/>
        <rFont val="ＭＳ ゴシック"/>
        <family val="3"/>
        <charset val="128"/>
      </rPr>
      <t>電話番号</t>
    </r>
    <r>
      <rPr>
        <sz val="9"/>
        <color theme="1"/>
        <rFont val="ＭＳ ゴシック"/>
        <family val="3"/>
        <charset val="128"/>
      </rPr>
      <t xml:space="preserve">
</t>
    </r>
    <r>
      <rPr>
        <sz val="7"/>
        <color theme="1"/>
        <rFont val="ＭＳ ゴシック"/>
        <family val="3"/>
        <charset val="128"/>
      </rPr>
      <t>TEL</t>
    </r>
    <rPh sb="0" eb="4">
      <t>デンワバンゴウ</t>
    </rPh>
    <phoneticPr fontId="6"/>
  </si>
  <si>
    <t>現住所</t>
  </si>
  <si>
    <t>student_home_address_2</t>
    <phoneticPr fontId="13" type="noConversion"/>
  </si>
  <si>
    <t>student_home_tel</t>
    <phoneticPr fontId="13" type="noConversion"/>
  </si>
  <si>
    <r>
      <rPr>
        <sz val="10"/>
        <color theme="1"/>
        <rFont val="ＭＳ ゴシック"/>
        <family val="3"/>
        <charset val="128"/>
      </rPr>
      <t>9.現住所</t>
    </r>
    <r>
      <rPr>
        <sz val="9"/>
        <color theme="1"/>
        <rFont val="ＭＳ ゴシック"/>
        <family val="3"/>
        <charset val="128"/>
      </rPr>
      <t xml:space="preserve">
</t>
    </r>
    <r>
      <rPr>
        <sz val="7"/>
        <color theme="1"/>
        <rFont val="ＭＳ ゴシック"/>
        <family val="3"/>
        <charset val="128"/>
      </rPr>
      <t>PRESENT ADDRESS</t>
    </r>
    <rPh sb="2" eb="3">
      <t>ゲン</t>
    </rPh>
    <rPh sb="3" eb="4">
      <t>ジュウ</t>
    </rPh>
    <rPh sb="4" eb="5">
      <t>ショ</t>
    </rPh>
    <phoneticPr fontId="6"/>
  </si>
  <si>
    <t>旅券有無</t>
    <rPh sb="0" eb="2">
      <t>リョケン</t>
    </rPh>
    <rPh sb="2" eb="4">
      <t>ウム</t>
    </rPh>
    <phoneticPr fontId="10"/>
  </si>
  <si>
    <t>sbr_m_student_entry_information</t>
    <phoneticPr fontId="13" type="noConversion"/>
  </si>
  <si>
    <t>ー</t>
    <phoneticPr fontId="13" type="noConversion"/>
  </si>
  <si>
    <t>旅券番号</t>
    <rPh sb="0" eb="2">
      <t>リョケン</t>
    </rPh>
    <rPh sb="2" eb="4">
      <t>バンゴウ</t>
    </rPh>
    <phoneticPr fontId="2"/>
  </si>
  <si>
    <t>passport_number</t>
    <phoneticPr fontId="13" type="noConversion"/>
  </si>
  <si>
    <r>
      <rPr>
        <sz val="10"/>
        <color theme="1"/>
        <rFont val="ＭＳ ゴシック"/>
        <family val="3"/>
        <charset val="128"/>
      </rPr>
      <t>10.旅　券</t>
    </r>
    <r>
      <rPr>
        <sz val="9"/>
        <color theme="1"/>
        <rFont val="ＭＳ ゴシック"/>
        <family val="3"/>
        <charset val="128"/>
      </rPr>
      <t xml:space="preserve">
</t>
    </r>
    <r>
      <rPr>
        <sz val="7"/>
        <color theme="1"/>
        <rFont val="ＭＳ ゴシック"/>
        <family val="3"/>
        <charset val="128"/>
      </rPr>
      <t>PASSPORT</t>
    </r>
    <rPh sb="3" eb="4">
      <t>タビ</t>
    </rPh>
    <rPh sb="5" eb="6">
      <t>ケン</t>
    </rPh>
    <phoneticPr fontId="6"/>
  </si>
  <si>
    <t>□</t>
    <phoneticPr fontId="10"/>
  </si>
  <si>
    <r>
      <rPr>
        <sz val="10"/>
        <color theme="1"/>
        <rFont val="ＭＳ ゴシック"/>
        <family val="3"/>
        <charset val="128"/>
      </rPr>
      <t>無</t>
    </r>
    <r>
      <rPr>
        <sz val="9"/>
        <color theme="1"/>
        <rFont val="ＭＳ ゴシック"/>
        <family val="3"/>
        <charset val="128"/>
      </rPr>
      <t xml:space="preserve">
</t>
    </r>
    <r>
      <rPr>
        <sz val="7"/>
        <color theme="1"/>
        <rFont val="ＭＳ ゴシック"/>
        <family val="3"/>
        <charset val="128"/>
      </rPr>
      <t>NO</t>
    </r>
    <phoneticPr fontId="6"/>
  </si>
  <si>
    <t>□</t>
    <phoneticPr fontId="6"/>
  </si>
  <si>
    <r>
      <rPr>
        <sz val="10"/>
        <color theme="1"/>
        <rFont val="ＭＳ ゴシック"/>
        <family val="3"/>
        <charset val="128"/>
      </rPr>
      <t>有</t>
    </r>
    <r>
      <rPr>
        <sz val="9"/>
        <color theme="1"/>
        <rFont val="ＭＳ ゴシック"/>
        <family val="3"/>
        <charset val="128"/>
      </rPr>
      <t xml:space="preserve">
</t>
    </r>
    <r>
      <rPr>
        <sz val="7"/>
        <color theme="1"/>
        <rFont val="ＭＳ ゴシック"/>
        <family val="3"/>
        <charset val="128"/>
      </rPr>
      <t>YES</t>
    </r>
    <rPh sb="0" eb="1">
      <t>ユウ</t>
    </rPh>
    <phoneticPr fontId="6"/>
  </si>
  <si>
    <r>
      <t>旅券番号</t>
    </r>
    <r>
      <rPr>
        <sz val="7"/>
        <color theme="1"/>
        <rFont val="ＭＳ ゴシック"/>
        <family val="3"/>
        <charset val="128"/>
      </rPr>
      <t>PASSPORT NUMBER</t>
    </r>
    <rPh sb="0" eb="2">
      <t>リョケン</t>
    </rPh>
    <rPh sb="2" eb="4">
      <t>バンゴウ</t>
    </rPh>
    <phoneticPr fontId="6"/>
  </si>
  <si>
    <r>
      <t>発行年月日</t>
    </r>
    <r>
      <rPr>
        <sz val="7"/>
        <color theme="1"/>
        <rFont val="ＭＳ ゴシック"/>
        <family val="3"/>
        <charset val="128"/>
      </rPr>
      <t>DATE OF ISSUE</t>
    </r>
    <rPh sb="0" eb="2">
      <t>ハッコウ</t>
    </rPh>
    <rPh sb="2" eb="5">
      <t>ネンガッピ</t>
    </rPh>
    <phoneticPr fontId="6"/>
  </si>
  <si>
    <r>
      <t>有効期限</t>
    </r>
    <r>
      <rPr>
        <sz val="7"/>
        <color theme="1"/>
        <rFont val="ＭＳ ゴシック"/>
        <family val="3"/>
        <charset val="128"/>
      </rPr>
      <t>DATE OF EXPIRY</t>
    </r>
    <rPh sb="0" eb="2">
      <t>ユウコウ</t>
    </rPh>
    <rPh sb="2" eb="4">
      <t>キゲン</t>
    </rPh>
    <phoneticPr fontId="6"/>
  </si>
  <si>
    <t>発行年月日</t>
  </si>
  <si>
    <t>passport_issue_date</t>
    <phoneticPr fontId="13" type="noConversion"/>
  </si>
  <si>
    <t>有効期限</t>
    <rPh sb="0" eb="2">
      <t>ユウコウ</t>
    </rPh>
    <rPh sb="2" eb="4">
      <t>キゲン</t>
    </rPh>
    <phoneticPr fontId="2"/>
  </si>
  <si>
    <t>sbr_m_student_entry_information</t>
  </si>
  <si>
    <t>passport_expiration_date</t>
    <phoneticPr fontId="13" type="noConversion"/>
  </si>
  <si>
    <t>入国目的</t>
    <rPh sb="0" eb="2">
      <t>ニュウコク</t>
    </rPh>
    <rPh sb="2" eb="4">
      <t>モクテキ</t>
    </rPh>
    <phoneticPr fontId="2"/>
  </si>
  <si>
    <t>intended_immigration_purpose</t>
    <phoneticPr fontId="13" type="noConversion"/>
  </si>
  <si>
    <r>
      <rPr>
        <sz val="10"/>
        <color theme="1"/>
        <rFont val="ＭＳ ゴシック"/>
        <family val="3"/>
        <charset val="128"/>
      </rPr>
      <t>11.入　国</t>
    </r>
    <r>
      <rPr>
        <sz val="9"/>
        <color theme="1"/>
        <rFont val="ＭＳ ゴシック"/>
        <family val="3"/>
        <charset val="128"/>
      </rPr>
      <t xml:space="preserve">
</t>
    </r>
    <r>
      <rPr>
        <sz val="7"/>
        <color theme="1"/>
        <rFont val="ＭＳ ゴシック"/>
        <family val="3"/>
        <charset val="128"/>
      </rPr>
      <t>ENTRY</t>
    </r>
    <rPh sb="3" eb="4">
      <t>ニュウ</t>
    </rPh>
    <rPh sb="5" eb="6">
      <t>クニ</t>
    </rPh>
    <phoneticPr fontId="6"/>
  </si>
  <si>
    <r>
      <t xml:space="preserve">入国目的
</t>
    </r>
    <r>
      <rPr>
        <sz val="7"/>
        <color theme="1"/>
        <rFont val="ＭＳ ゴシック"/>
        <family val="3"/>
        <charset val="128"/>
      </rPr>
      <t>PURPOSE OF ENTRY</t>
    </r>
    <rPh sb="0" eb="2">
      <t>ニュウコク</t>
    </rPh>
    <rPh sb="2" eb="4">
      <t>モクテキ</t>
    </rPh>
    <phoneticPr fontId="6"/>
  </si>
  <si>
    <t>留学</t>
    <rPh sb="0" eb="2">
      <t>リュウガク</t>
    </rPh>
    <phoneticPr fontId="6"/>
  </si>
  <si>
    <r>
      <t>入国予定年月日</t>
    </r>
    <r>
      <rPr>
        <sz val="7"/>
        <color theme="1"/>
        <rFont val="ＭＳ ゴシック"/>
        <family val="3"/>
        <charset val="128"/>
      </rPr>
      <t>DATE OF ENTRY</t>
    </r>
    <rPh sb="0" eb="2">
      <t>ニュウコク</t>
    </rPh>
    <rPh sb="2" eb="4">
      <t>ヨテイ</t>
    </rPh>
    <rPh sb="4" eb="7">
      <t>ネンガッピ</t>
    </rPh>
    <phoneticPr fontId="6"/>
  </si>
  <si>
    <r>
      <t xml:space="preserve">上陸予定港
</t>
    </r>
    <r>
      <rPr>
        <sz val="7"/>
        <color theme="1"/>
        <rFont val="ＭＳ ゴシック"/>
        <family val="3"/>
        <charset val="128"/>
      </rPr>
      <t>PORT OF ENTRY</t>
    </r>
    <rPh sb="0" eb="2">
      <t>ジョウリク</t>
    </rPh>
    <rPh sb="2" eb="4">
      <t>ヨテイ</t>
    </rPh>
    <rPh sb="4" eb="5">
      <t>コウ</t>
    </rPh>
    <phoneticPr fontId="6"/>
  </si>
  <si>
    <t>入国予定年月日</t>
    <rPh sb="0" eb="2">
      <t>ニュウコク</t>
    </rPh>
    <rPh sb="2" eb="4">
      <t>ヨテイ</t>
    </rPh>
    <rPh sb="4" eb="5">
      <t>ネン</t>
    </rPh>
    <phoneticPr fontId="2"/>
  </si>
  <si>
    <t>intended_immigration_date</t>
    <phoneticPr fontId="13" type="noConversion"/>
  </si>
  <si>
    <t>上陸予定港</t>
    <rPh sb="0" eb="2">
      <t>ジョウリク</t>
    </rPh>
    <rPh sb="2" eb="5">
      <t>ヨテイコウ</t>
    </rPh>
    <phoneticPr fontId="2"/>
  </si>
  <si>
    <t>intended_immigration_port</t>
  </si>
  <si>
    <t>査証申請予定地</t>
  </si>
  <si>
    <t>intended_visa_apply_place</t>
    <phoneticPr fontId="13" type="noConversion"/>
  </si>
  <si>
    <r>
      <rPr>
        <sz val="10"/>
        <color theme="1"/>
        <rFont val="ＭＳ ゴシック"/>
        <family val="3"/>
        <charset val="128"/>
      </rPr>
      <t>12.査証申請予定地</t>
    </r>
    <r>
      <rPr>
        <sz val="9"/>
        <color theme="1"/>
        <rFont val="ＭＳ ゴシック"/>
        <family val="3"/>
        <charset val="128"/>
      </rPr>
      <t xml:space="preserve">
</t>
    </r>
    <r>
      <rPr>
        <sz val="5"/>
        <color theme="1"/>
        <rFont val="ＭＳ ゴシック"/>
        <family val="3"/>
        <charset val="128"/>
      </rPr>
      <t>INTENDED PLACE APPLY FOR VISA</t>
    </r>
    <rPh sb="3" eb="5">
      <t>サショウ</t>
    </rPh>
    <rPh sb="5" eb="7">
      <t>シンセイ</t>
    </rPh>
    <rPh sb="7" eb="10">
      <t>ヨテイチ</t>
    </rPh>
    <phoneticPr fontId="6"/>
  </si>
  <si>
    <t>滞在予定期間</t>
    <rPh sb="0" eb="2">
      <t>タイザイ</t>
    </rPh>
    <rPh sb="2" eb="4">
      <t>ヨテイ</t>
    </rPh>
    <rPh sb="4" eb="6">
      <t>キカン</t>
    </rPh>
    <phoneticPr fontId="2"/>
  </si>
  <si>
    <t>intended_stay_length</t>
    <phoneticPr fontId="13" type="noConversion"/>
  </si>
  <si>
    <t>学校種別</t>
    <rPh sb="0" eb="2">
      <t>ガッコウ</t>
    </rPh>
    <rPh sb="2" eb="4">
      <t>シュベツ</t>
    </rPh>
    <phoneticPr fontId="2"/>
  </si>
  <si>
    <t>sbr_m_student_before_admission_academic_history</t>
    <phoneticPr fontId="13" type="noConversion"/>
  </si>
  <si>
    <t>final_academic_history_school_flag</t>
    <phoneticPr fontId="13" type="noConversion"/>
  </si>
  <si>
    <r>
      <t xml:space="preserve">14.最終学歴
</t>
    </r>
    <r>
      <rPr>
        <sz val="7"/>
        <color theme="1"/>
        <rFont val="ＭＳ ゴシック"/>
        <family val="3"/>
        <charset val="128"/>
      </rPr>
      <t>Academic background</t>
    </r>
    <phoneticPr fontId="6"/>
  </si>
  <si>
    <t>15.E-MAIL</t>
    <phoneticPr fontId="6"/>
  </si>
  <si>
    <t>E-MAIL</t>
  </si>
  <si>
    <t>student_mail_address</t>
    <phoneticPr fontId="13" type="noConversion"/>
  </si>
  <si>
    <t>申請歴有無</t>
    <rPh sb="3" eb="5">
      <t>ｳﾑ</t>
    </rPh>
    <phoneticPr fontId="13" type="noConversion"/>
  </si>
  <si>
    <t>sbr_t_immigration_application</t>
    <phoneticPr fontId="13" type="noConversion"/>
  </si>
  <si>
    <r>
      <rPr>
        <sz val="9"/>
        <color theme="1"/>
        <rFont val="ＭＳ ゴシック"/>
        <family val="3"/>
        <charset val="128"/>
      </rPr>
      <t>16.過去の在留資格認定証明書交付申請歴</t>
    </r>
    <r>
      <rPr>
        <sz val="10"/>
        <color theme="1"/>
        <rFont val="ＭＳ ゴシック"/>
        <family val="3"/>
        <charset val="128"/>
      </rPr>
      <t xml:space="preserve">
</t>
    </r>
    <r>
      <rPr>
        <sz val="6"/>
        <color theme="1"/>
        <rFont val="ＭＳ ゴシック"/>
        <family val="3"/>
        <charset val="128"/>
      </rPr>
      <t>HAVE YOU EVER APPLIED FOR CERTIFICATE OF ELIGIBILITY</t>
    </r>
    <rPh sb="3" eb="5">
      <t>カコ</t>
    </rPh>
    <rPh sb="6" eb="8">
      <t>ザイリュウ</t>
    </rPh>
    <rPh sb="8" eb="10">
      <t>シカク</t>
    </rPh>
    <rPh sb="10" eb="12">
      <t>ニンテイ</t>
    </rPh>
    <rPh sb="12" eb="15">
      <t>ショウメイショ</t>
    </rPh>
    <rPh sb="15" eb="17">
      <t>コウフ</t>
    </rPh>
    <rPh sb="17" eb="19">
      <t>シンセイ</t>
    </rPh>
    <rPh sb="19" eb="20">
      <t>レキ</t>
    </rPh>
    <phoneticPr fontId="6"/>
  </si>
  <si>
    <t>無</t>
    <phoneticPr fontId="6"/>
  </si>
  <si>
    <t>有</t>
    <phoneticPr fontId="6"/>
  </si>
  <si>
    <r>
      <t xml:space="preserve">回数
</t>
    </r>
    <r>
      <rPr>
        <sz val="7"/>
        <color theme="1"/>
        <rFont val="ＭＳ ゴシック"/>
        <family val="3"/>
        <charset val="128"/>
      </rPr>
      <t>times</t>
    </r>
    <phoneticPr fontId="6"/>
  </si>
  <si>
    <t>回</t>
    <phoneticPr fontId="6"/>
  </si>
  <si>
    <r>
      <t xml:space="preserve">うち不交付となった回数
</t>
    </r>
    <r>
      <rPr>
        <sz val="5"/>
        <color theme="1"/>
        <rFont val="ＭＳ ゴシック"/>
        <family val="3"/>
        <charset val="128"/>
      </rPr>
      <t>THE NUMBER OF TIMES OF NON-ISSUANCE</t>
    </r>
    <phoneticPr fontId="6"/>
  </si>
  <si>
    <t>回数</t>
    <rPh sb="0" eb="2">
      <t>ｶｲｽｳ</t>
    </rPh>
    <phoneticPr fontId="13" type="noConversion"/>
  </si>
  <si>
    <t>NO</t>
    <phoneticPr fontId="6"/>
  </si>
  <si>
    <t>YES</t>
    <phoneticPr fontId="6"/>
  </si>
  <si>
    <t>うち不交付となった回数</t>
  </si>
  <si>
    <t>入学時期</t>
  </si>
  <si>
    <t>student_admission_academic_term</t>
  </si>
  <si>
    <r>
      <t xml:space="preserve">17.入学時期
</t>
    </r>
    <r>
      <rPr>
        <sz val="6"/>
        <color theme="1"/>
        <rFont val="ＭＳ ゴシック"/>
        <family val="3"/>
        <charset val="128"/>
      </rPr>
      <t>INDICATE TERM START DATE</t>
    </r>
    <rPh sb="3" eb="5">
      <t>ニュウガク</t>
    </rPh>
    <rPh sb="5" eb="7">
      <t>ジキ</t>
    </rPh>
    <phoneticPr fontId="6"/>
  </si>
  <si>
    <r>
      <t xml:space="preserve">4月入学(2年) </t>
    </r>
    <r>
      <rPr>
        <sz val="7"/>
        <color theme="1"/>
        <rFont val="ＭＳ ゴシック"/>
        <family val="3"/>
        <charset val="128"/>
      </rPr>
      <t>APRIL INTAKE(2YEARS)</t>
    </r>
    <phoneticPr fontId="6"/>
  </si>
  <si>
    <r>
      <t xml:space="preserve">7月入学(1年9か月) </t>
    </r>
    <r>
      <rPr>
        <sz val="7"/>
        <color theme="1"/>
        <rFont val="ＭＳ ゴシック"/>
        <family val="3"/>
        <charset val="128"/>
      </rPr>
      <t>JULY INTAKE(1YEAR 9MONTHS)</t>
    </r>
    <phoneticPr fontId="6"/>
  </si>
  <si>
    <t>コース名</t>
    <rPh sb="3" eb="4">
      <t>ﾒｲ</t>
    </rPh>
    <phoneticPr fontId="13" type="noConversion"/>
  </si>
  <si>
    <t>course_id</t>
    <phoneticPr fontId="13" type="noConversion"/>
  </si>
  <si>
    <r>
      <t xml:space="preserve">10月入学(1年6か月) </t>
    </r>
    <r>
      <rPr>
        <sz val="7"/>
        <color theme="1"/>
        <rFont val="ＭＳ ゴシック"/>
        <family val="3"/>
        <charset val="128"/>
      </rPr>
      <t>OCTOBER INTAKE(1YEAR 6MONTHS)</t>
    </r>
    <phoneticPr fontId="6"/>
  </si>
  <si>
    <r>
      <t xml:space="preserve">1月入学(1年3か月) </t>
    </r>
    <r>
      <rPr>
        <sz val="7"/>
        <color theme="1"/>
        <rFont val="ＭＳ ゴシック"/>
        <family val="3"/>
        <charset val="128"/>
      </rPr>
      <t>JANUARY INTAKE(1YEAR 3MONTHS)</t>
    </r>
    <phoneticPr fontId="6"/>
  </si>
  <si>
    <t>来日後の予定住所</t>
  </si>
  <si>
    <t>sbr_t_student_address_history_i18n</t>
    <phoneticPr fontId="13" type="noConversion"/>
  </si>
  <si>
    <t>student_city</t>
    <phoneticPr fontId="13" type="noConversion"/>
  </si>
  <si>
    <r>
      <t xml:space="preserve">18.来日後の予定住所
</t>
    </r>
    <r>
      <rPr>
        <sz val="6"/>
        <color theme="1"/>
        <rFont val="ＭＳ ゴシック"/>
        <family val="3"/>
        <charset val="128"/>
      </rPr>
      <t>SCHEDULED ADDRESS IN JAPAN</t>
    </r>
    <rPh sb="3" eb="6">
      <t>ライニチゴ</t>
    </rPh>
    <rPh sb="7" eb="9">
      <t>ヨテイ</t>
    </rPh>
    <rPh sb="9" eb="11">
      <t>ジュウショ</t>
    </rPh>
    <phoneticPr fontId="6"/>
  </si>
  <si>
    <t>学校寮</t>
    <phoneticPr fontId="6"/>
  </si>
  <si>
    <t>その他</t>
    <phoneticPr fontId="6"/>
  </si>
  <si>
    <t>(</t>
    <phoneticPr fontId="6"/>
  </si>
  <si>
    <t>)</t>
    <phoneticPr fontId="6"/>
  </si>
  <si>
    <t>修学年数</t>
    <rPh sb="0" eb="2">
      <t>シュウガク</t>
    </rPh>
    <rPh sb="2" eb="4">
      <t>ネンスウ</t>
    </rPh>
    <phoneticPr fontId="2"/>
  </si>
  <si>
    <t>student_total_education_period</t>
    <phoneticPr fontId="13" type="noConversion"/>
  </si>
  <si>
    <t xml:space="preserve">      </t>
    <phoneticPr fontId="6"/>
  </si>
  <si>
    <t>DORMITORY</t>
    <phoneticPr fontId="6"/>
  </si>
  <si>
    <t>OTHER</t>
    <phoneticPr fontId="6"/>
  </si>
  <si>
    <t>学校区分1</t>
    <phoneticPr fontId="10"/>
  </si>
  <si>
    <t>sbr_m_student_before_admission_academic_history</t>
  </si>
  <si>
    <t>academic_history_school_type</t>
    <phoneticPr fontId="13" type="noConversion"/>
  </si>
  <si>
    <t>学校名1</t>
    <rPh sb="0" eb="3">
      <t>ガッコウメイ</t>
    </rPh>
    <phoneticPr fontId="2"/>
  </si>
  <si>
    <t>academic_history_school_name</t>
    <phoneticPr fontId="13" type="noConversion"/>
  </si>
  <si>
    <r>
      <rPr>
        <sz val="9"/>
        <color theme="1"/>
        <rFont val="ＭＳ ゴシック"/>
        <family val="3"/>
        <charset val="128"/>
      </rPr>
      <t xml:space="preserve">19.学歴(初等教育から順次最終学歴まで全て記載する事) </t>
    </r>
    <r>
      <rPr>
        <sz val="6"/>
        <color theme="1"/>
        <rFont val="ＭＳ ゴシック"/>
        <family val="3"/>
        <charset val="128"/>
      </rPr>
      <t>EDUCATION RECORD (FRON AN ELEMENTALY SCHOOL TO THE LAST HIGHEST SCHOOL ATTENDED)</t>
    </r>
    <rPh sb="3" eb="5">
      <t>ガクレキ</t>
    </rPh>
    <rPh sb="6" eb="8">
      <t>ショトウ</t>
    </rPh>
    <rPh sb="8" eb="10">
      <t>キョウイク</t>
    </rPh>
    <rPh sb="12" eb="14">
      <t>ジュンジ</t>
    </rPh>
    <rPh sb="14" eb="16">
      <t>サイシュウ</t>
    </rPh>
    <rPh sb="16" eb="18">
      <t>ガクレキ</t>
    </rPh>
    <rPh sb="20" eb="21">
      <t>スベ</t>
    </rPh>
    <rPh sb="22" eb="24">
      <t>キサイ</t>
    </rPh>
    <rPh sb="26" eb="27">
      <t>コト</t>
    </rPh>
    <phoneticPr fontId="6"/>
  </si>
  <si>
    <t>住所1</t>
    <rPh sb="0" eb="2">
      <t>ジュウショ</t>
    </rPh>
    <phoneticPr fontId="10"/>
  </si>
  <si>
    <t>academic_history_school_address</t>
    <phoneticPr fontId="13" type="noConversion"/>
  </si>
  <si>
    <r>
      <rPr>
        <sz val="10"/>
        <color theme="1"/>
        <rFont val="ＭＳ ゴシック"/>
        <family val="3"/>
        <charset val="128"/>
      </rPr>
      <t>学校区分</t>
    </r>
    <r>
      <rPr>
        <sz val="9"/>
        <color theme="1"/>
        <rFont val="ＭＳ ゴシック"/>
        <family val="3"/>
        <charset val="128"/>
      </rPr>
      <t xml:space="preserve">
</t>
    </r>
    <r>
      <rPr>
        <sz val="7"/>
        <color theme="1"/>
        <rFont val="ＭＳ ゴシック"/>
        <family val="3"/>
        <charset val="128"/>
      </rPr>
      <t>GRADE</t>
    </r>
    <rPh sb="0" eb="2">
      <t>ガッコウ</t>
    </rPh>
    <rPh sb="2" eb="4">
      <t>クブン</t>
    </rPh>
    <phoneticPr fontId="6"/>
  </si>
  <si>
    <r>
      <rPr>
        <sz val="10"/>
        <color theme="1"/>
        <rFont val="ＭＳ ゴシック"/>
        <family val="3"/>
        <charset val="128"/>
      </rPr>
      <t>学　校　名</t>
    </r>
    <r>
      <rPr>
        <sz val="9"/>
        <color theme="1"/>
        <rFont val="ＭＳ ゴシック"/>
        <family val="3"/>
        <charset val="128"/>
      </rPr>
      <t xml:space="preserve">
</t>
    </r>
    <r>
      <rPr>
        <sz val="7"/>
        <color theme="1"/>
        <rFont val="ＭＳ ゴシック"/>
        <family val="3"/>
        <charset val="128"/>
      </rPr>
      <t>NAME OF SCHOOL</t>
    </r>
    <phoneticPr fontId="6"/>
  </si>
  <si>
    <r>
      <rPr>
        <sz val="10"/>
        <color theme="1"/>
        <rFont val="ＭＳ ゴシック"/>
        <family val="3"/>
        <charset val="128"/>
      </rPr>
      <t>住　　所</t>
    </r>
    <r>
      <rPr>
        <sz val="9"/>
        <color theme="1"/>
        <rFont val="ＭＳ ゴシック"/>
        <family val="3"/>
        <charset val="128"/>
      </rPr>
      <t xml:space="preserve">
</t>
    </r>
    <r>
      <rPr>
        <sz val="7"/>
        <color theme="1"/>
        <rFont val="ＭＳ ゴシック"/>
        <family val="3"/>
        <charset val="128"/>
      </rPr>
      <t>ADDRESS</t>
    </r>
    <rPh sb="0" eb="1">
      <t>ジュウ</t>
    </rPh>
    <rPh sb="3" eb="4">
      <t>ショ</t>
    </rPh>
    <phoneticPr fontId="6"/>
  </si>
  <si>
    <r>
      <rPr>
        <sz val="9"/>
        <color theme="1"/>
        <rFont val="ＭＳ ゴシック"/>
        <family val="3"/>
        <charset val="128"/>
      </rPr>
      <t>修学期間</t>
    </r>
    <r>
      <rPr>
        <sz val="6"/>
        <color theme="1"/>
        <rFont val="ＭＳ ゴシック"/>
        <family val="3"/>
        <charset val="128"/>
      </rPr>
      <t>　</t>
    </r>
    <r>
      <rPr>
        <sz val="7"/>
        <color theme="1"/>
        <rFont val="ＭＳ ゴシック"/>
        <family val="3"/>
        <charset val="128"/>
      </rPr>
      <t>PERIOD OF STUDY</t>
    </r>
    <phoneticPr fontId="6"/>
  </si>
  <si>
    <t>入学1</t>
    <rPh sb="0" eb="2">
      <t>ﾆｭｳｶﾞｸ</t>
    </rPh>
    <phoneticPr fontId="13" type="noConversion"/>
  </si>
  <si>
    <t>academic_admission_date</t>
    <phoneticPr fontId="13" type="noConversion"/>
  </si>
  <si>
    <r>
      <t>入学</t>
    </r>
    <r>
      <rPr>
        <sz val="7"/>
        <color theme="1"/>
        <rFont val="ＭＳ ゴシック"/>
        <family val="3"/>
        <charset val="128"/>
      </rPr>
      <t>ADMISSION</t>
    </r>
    <rPh sb="0" eb="2">
      <t>ニュウガク</t>
    </rPh>
    <phoneticPr fontId="6"/>
  </si>
  <si>
    <r>
      <t>卒業</t>
    </r>
    <r>
      <rPr>
        <sz val="7"/>
        <color theme="1"/>
        <rFont val="ＭＳ ゴシック"/>
        <family val="3"/>
        <charset val="128"/>
      </rPr>
      <t>GRADUATION</t>
    </r>
    <rPh sb="0" eb="2">
      <t>ソツギョウ</t>
    </rPh>
    <phoneticPr fontId="6"/>
  </si>
  <si>
    <t>卒業1</t>
    <rPh sb="0" eb="2">
      <t>ｿﾂｷﾞｮｳ</t>
    </rPh>
    <phoneticPr fontId="13" type="noConversion"/>
  </si>
  <si>
    <t>academic_history_graduation_date</t>
    <phoneticPr fontId="13" type="noConversion"/>
  </si>
  <si>
    <t>日DAY</t>
    <rPh sb="0" eb="1">
      <t>ヒ</t>
    </rPh>
    <phoneticPr fontId="6"/>
  </si>
  <si>
    <t>学校区分2</t>
  </si>
  <si>
    <t>小 学 校</t>
  </si>
  <si>
    <t>学校名2</t>
    <rPh sb="0" eb="3">
      <t>ガッコウメイ</t>
    </rPh>
    <phoneticPr fontId="2"/>
  </si>
  <si>
    <t>住所2</t>
    <rPh sb="0" eb="2">
      <t>ジュウショ</t>
    </rPh>
    <phoneticPr fontId="10"/>
  </si>
  <si>
    <t>中 学 校</t>
  </si>
  <si>
    <t>入学2</t>
    <rPh sb="0" eb="2">
      <t>ﾆｭｳｶﾞｸ</t>
    </rPh>
    <phoneticPr fontId="13" type="noConversion"/>
  </si>
  <si>
    <t>卒業2</t>
    <rPh sb="0" eb="2">
      <t>ｿﾂｷﾞｮｳ</t>
    </rPh>
    <phoneticPr fontId="13" type="noConversion"/>
  </si>
  <si>
    <t>高等学校</t>
  </si>
  <si>
    <t>学校区分3</t>
  </si>
  <si>
    <t>学校名3</t>
    <rPh sb="0" eb="3">
      <t>ガッコウメイ</t>
    </rPh>
    <phoneticPr fontId="2"/>
  </si>
  <si>
    <t>短期大学</t>
  </si>
  <si>
    <t>住所3</t>
    <rPh sb="0" eb="2">
      <t>ジュウショ</t>
    </rPh>
    <phoneticPr fontId="10"/>
  </si>
  <si>
    <t>入学3</t>
    <rPh sb="0" eb="2">
      <t>ﾆｭｳｶﾞｸ</t>
    </rPh>
    <phoneticPr fontId="13" type="noConversion"/>
  </si>
  <si>
    <t>大 　 学</t>
  </si>
  <si>
    <t>卒業3</t>
    <rPh sb="0" eb="2">
      <t>ｿﾂｷﾞｮｳ</t>
    </rPh>
    <phoneticPr fontId="13" type="noConversion"/>
  </si>
  <si>
    <t>学校区分4</t>
  </si>
  <si>
    <t>その他</t>
  </si>
  <si>
    <t>学校名4</t>
    <rPh sb="0" eb="3">
      <t>ガッコウメイ</t>
    </rPh>
    <phoneticPr fontId="2"/>
  </si>
  <si>
    <t>住所4</t>
    <rPh sb="0" eb="2">
      <t>ジュウショ</t>
    </rPh>
    <phoneticPr fontId="10"/>
  </si>
  <si>
    <t>入学4</t>
    <rPh sb="0" eb="2">
      <t>ﾆｭｳｶﾞｸ</t>
    </rPh>
    <phoneticPr fontId="13" type="noConversion"/>
  </si>
  <si>
    <t>卒業4</t>
    <rPh sb="0" eb="2">
      <t>ｿﾂｷﾞｮｳ</t>
    </rPh>
    <phoneticPr fontId="13" type="noConversion"/>
  </si>
  <si>
    <t>学校区分5</t>
  </si>
  <si>
    <t>学校名5</t>
    <rPh sb="0" eb="3">
      <t>ガッコウメイ</t>
    </rPh>
    <phoneticPr fontId="2"/>
  </si>
  <si>
    <t>住所5</t>
    <rPh sb="0" eb="2">
      <t>ジュウショ</t>
    </rPh>
    <phoneticPr fontId="10"/>
  </si>
  <si>
    <t>入学5</t>
    <rPh sb="0" eb="2">
      <t>ﾆｭｳｶﾞｸ</t>
    </rPh>
    <phoneticPr fontId="13" type="noConversion"/>
  </si>
  <si>
    <t>卒業5</t>
    <rPh sb="0" eb="2">
      <t>ｿﾂｷﾞｮｳ</t>
    </rPh>
    <phoneticPr fontId="13" type="noConversion"/>
  </si>
  <si>
    <t>学校区分6</t>
  </si>
  <si>
    <t>学校名6</t>
    <rPh sb="0" eb="3">
      <t>ガッコウメイ</t>
    </rPh>
    <phoneticPr fontId="2"/>
  </si>
  <si>
    <t>住所6</t>
    <rPh sb="0" eb="2">
      <t>ジュウショ</t>
    </rPh>
    <phoneticPr fontId="10"/>
  </si>
  <si>
    <t>入学6</t>
    <rPh sb="0" eb="2">
      <t>ﾆｭｳｶﾞｸ</t>
    </rPh>
    <phoneticPr fontId="13" type="noConversion"/>
  </si>
  <si>
    <t>卒業6</t>
    <rPh sb="0" eb="2">
      <t>ｿﾂｷﾞｮｳ</t>
    </rPh>
    <phoneticPr fontId="13" type="noConversion"/>
  </si>
  <si>
    <t>リスト用本国家族住所</t>
    <rPh sb="3" eb="4">
      <t>ヨウ</t>
    </rPh>
    <rPh sb="4" eb="8">
      <t>ホンコクカゾク</t>
    </rPh>
    <rPh sb="8" eb="10">
      <t>ジュウショ</t>
    </rPh>
    <phoneticPr fontId="5"/>
  </si>
  <si>
    <t>リスト用住所空白削除</t>
    <rPh sb="3" eb="4">
      <t>ヨウ</t>
    </rPh>
    <rPh sb="4" eb="6">
      <t>ジュウショ</t>
    </rPh>
    <rPh sb="6" eb="8">
      <t>クウハク</t>
    </rPh>
    <rPh sb="8" eb="10">
      <t>サクジョ</t>
    </rPh>
    <phoneticPr fontId="5"/>
  </si>
  <si>
    <t>日本語学習歴のうち卒業日が一番新しい学習歴</t>
    <rPh sb="0" eb="3">
      <t>ニホンゴ</t>
    </rPh>
    <rPh sb="3" eb="6">
      <t>ガクシュウレキ</t>
    </rPh>
    <rPh sb="9" eb="11">
      <t>ソツギョウ</t>
    </rPh>
    <rPh sb="11" eb="12">
      <t>ビ</t>
    </rPh>
    <rPh sb="13" eb="16">
      <t>イチバンアタラ</t>
    </rPh>
    <rPh sb="18" eb="21">
      <t>ガクシュウレキ</t>
    </rPh>
    <phoneticPr fontId="5"/>
  </si>
  <si>
    <r>
      <t xml:space="preserve">20.職歴・兵役等 </t>
    </r>
    <r>
      <rPr>
        <sz val="8"/>
        <color theme="1"/>
        <rFont val="ＭＳ ゴシック"/>
        <family val="3"/>
        <charset val="128"/>
      </rPr>
      <t>OCCUPATION HISTORY. WRITE EXPERIENCE OF EMPLOYMENT IN ORDER OF DATE OF EMPLOYMENT</t>
    </r>
    <rPh sb="3" eb="5">
      <t>ショクレキ</t>
    </rPh>
    <rPh sb="6" eb="8">
      <t>ヘイエキ</t>
    </rPh>
    <rPh sb="8" eb="9">
      <t>トウ</t>
    </rPh>
    <phoneticPr fontId="6"/>
  </si>
  <si>
    <t>勤務先名1</t>
    <phoneticPr fontId="13" type="noConversion"/>
  </si>
  <si>
    <t>sbr_m_student_before_admission_work_history</t>
    <phoneticPr fontId="13" type="noConversion"/>
  </si>
  <si>
    <t>company_name</t>
    <phoneticPr fontId="13" type="noConversion"/>
  </si>
  <si>
    <t>戸籍住所</t>
    <rPh sb="0" eb="4">
      <t>コセキジュウショ</t>
    </rPh>
    <phoneticPr fontId="5"/>
  </si>
  <si>
    <t>願書1!$I$11</t>
    <phoneticPr fontId="5"/>
  </si>
  <si>
    <t>一番新しい日</t>
    <rPh sb="0" eb="3">
      <t>イチバンアタラ</t>
    </rPh>
    <rPh sb="5" eb="6">
      <t>ヒ</t>
    </rPh>
    <phoneticPr fontId="5"/>
  </si>
  <si>
    <t>No</t>
    <phoneticPr fontId="5"/>
  </si>
  <si>
    <t>機関名</t>
    <rPh sb="0" eb="3">
      <t>キカンメイ</t>
    </rPh>
    <phoneticPr fontId="5"/>
  </si>
  <si>
    <t>入学日</t>
    <rPh sb="0" eb="3">
      <t>ニュウガクビ</t>
    </rPh>
    <phoneticPr fontId="5"/>
  </si>
  <si>
    <t>卒業日</t>
    <rPh sb="0" eb="3">
      <t>ソツギョウビ</t>
    </rPh>
    <phoneticPr fontId="5"/>
  </si>
  <si>
    <t>卒業日（検索用）</t>
    <rPh sb="0" eb="3">
      <t>ソツギョウビ</t>
    </rPh>
    <rPh sb="4" eb="6">
      <t>ケンサク</t>
    </rPh>
    <rPh sb="6" eb="7">
      <t>ヨウ</t>
    </rPh>
    <phoneticPr fontId="5"/>
  </si>
  <si>
    <r>
      <rPr>
        <sz val="10"/>
        <color theme="1"/>
        <rFont val="ＭＳ ゴシック"/>
        <family val="3"/>
        <charset val="128"/>
      </rPr>
      <t>勤務先名</t>
    </r>
    <r>
      <rPr>
        <sz val="9"/>
        <color theme="1"/>
        <rFont val="ＭＳ ゴシック"/>
        <family val="3"/>
        <charset val="128"/>
      </rPr>
      <t xml:space="preserve">
</t>
    </r>
    <r>
      <rPr>
        <sz val="7"/>
        <color theme="1"/>
        <rFont val="ＭＳ ゴシック"/>
        <family val="3"/>
        <charset val="128"/>
      </rPr>
      <t>NAME OF COMPANY</t>
    </r>
    <rPh sb="0" eb="3">
      <t>キンムサキ</t>
    </rPh>
    <rPh sb="3" eb="4">
      <t>メイ</t>
    </rPh>
    <phoneticPr fontId="6"/>
  </si>
  <si>
    <r>
      <rPr>
        <sz val="10"/>
        <color theme="1"/>
        <rFont val="ＭＳ ゴシック"/>
        <family val="3"/>
        <charset val="128"/>
      </rPr>
      <t xml:space="preserve">住　　所
</t>
    </r>
    <r>
      <rPr>
        <sz val="7"/>
        <color theme="1"/>
        <rFont val="ＭＳ ゴシック"/>
        <family val="3"/>
        <charset val="128"/>
      </rPr>
      <t>ADDRESS</t>
    </r>
    <rPh sb="0" eb="1">
      <t>ジュウ</t>
    </rPh>
    <rPh sb="3" eb="4">
      <t>ショ</t>
    </rPh>
    <phoneticPr fontId="6"/>
  </si>
  <si>
    <r>
      <t>就職</t>
    </r>
    <r>
      <rPr>
        <sz val="7"/>
        <color theme="1"/>
        <rFont val="ＭＳ ゴシック"/>
        <family val="3"/>
        <charset val="128"/>
      </rPr>
      <t>BEGINNING</t>
    </r>
    <rPh sb="0" eb="2">
      <t>シュウショク</t>
    </rPh>
    <phoneticPr fontId="6"/>
  </si>
  <si>
    <r>
      <t>退職</t>
    </r>
    <r>
      <rPr>
        <sz val="7"/>
        <color theme="1"/>
        <rFont val="ＭＳ ゴシック"/>
        <family val="3"/>
        <charset val="128"/>
      </rPr>
      <t>RETIREMENT</t>
    </r>
    <rPh sb="0" eb="2">
      <t>タイショク</t>
    </rPh>
    <phoneticPr fontId="6"/>
  </si>
  <si>
    <t>住所1</t>
    <phoneticPr fontId="13" type="noConversion"/>
  </si>
  <si>
    <t>company_address</t>
    <phoneticPr fontId="13" type="noConversion"/>
  </si>
  <si>
    <t>現住所</t>
    <rPh sb="0" eb="3">
      <t>ゲンジュウショ</t>
    </rPh>
    <phoneticPr fontId="5"/>
  </si>
  <si>
    <t>願書1!$I$13</t>
    <phoneticPr fontId="5"/>
  </si>
  <si>
    <t>一番新しい日のうち一番上のセル</t>
    <rPh sb="0" eb="3">
      <t>イチバンアタラ</t>
    </rPh>
    <rPh sb="5" eb="6">
      <t>ヒ</t>
    </rPh>
    <rPh sb="9" eb="12">
      <t>イチバンウエ</t>
    </rPh>
    <phoneticPr fontId="5"/>
  </si>
  <si>
    <t>就職1</t>
    <rPh sb="0" eb="2">
      <t>ｼｭｳｼｮｸ</t>
    </rPh>
    <phoneticPr fontId="13" type="noConversion"/>
  </si>
  <si>
    <t>work_history_join_date</t>
    <phoneticPr fontId="13" type="noConversion"/>
  </si>
  <si>
    <t>退職1</t>
    <rPh sb="0" eb="2">
      <t>ﾀｲｼｮｸ</t>
    </rPh>
    <phoneticPr fontId="13" type="noConversion"/>
  </si>
  <si>
    <t>work_history_leave_date</t>
    <phoneticPr fontId="13" type="noConversion"/>
  </si>
  <si>
    <t>勤務先名2</t>
    <phoneticPr fontId="13" type="noConversion"/>
  </si>
  <si>
    <t>住所2</t>
    <phoneticPr fontId="13" type="noConversion"/>
  </si>
  <si>
    <r>
      <t xml:space="preserve">21.日本語学習歴 </t>
    </r>
    <r>
      <rPr>
        <sz val="8"/>
        <color theme="1"/>
        <rFont val="ＭＳ ゴシック"/>
        <family val="3"/>
        <charset val="128"/>
      </rPr>
      <t>EXPERIENCE IN STUDYING JAPANESE</t>
    </r>
    <phoneticPr fontId="6"/>
  </si>
  <si>
    <t>就職2</t>
    <rPh sb="0" eb="2">
      <t>ｼｭｳｼｮｸ</t>
    </rPh>
    <phoneticPr fontId="13" type="noConversion"/>
  </si>
  <si>
    <r>
      <t xml:space="preserve">学　校　名
</t>
    </r>
    <r>
      <rPr>
        <sz val="7"/>
        <color theme="1"/>
        <rFont val="ＭＳ ゴシック"/>
        <family val="3"/>
        <charset val="128"/>
      </rPr>
      <t>NAME OF SCHOOL</t>
    </r>
    <rPh sb="0" eb="1">
      <t>ガク</t>
    </rPh>
    <rPh sb="2" eb="3">
      <t>コウ</t>
    </rPh>
    <rPh sb="4" eb="5">
      <t>メイ</t>
    </rPh>
    <phoneticPr fontId="6"/>
  </si>
  <si>
    <r>
      <t xml:space="preserve">住　　所
</t>
    </r>
    <r>
      <rPr>
        <sz val="7"/>
        <color theme="1"/>
        <rFont val="ＭＳ ゴシック"/>
        <family val="3"/>
        <charset val="128"/>
      </rPr>
      <t>ADDRESS</t>
    </r>
    <phoneticPr fontId="6"/>
  </si>
  <si>
    <t>退職2</t>
    <rPh sb="0" eb="2">
      <t>ﾀｲｼｮｸ</t>
    </rPh>
    <phoneticPr fontId="13" type="noConversion"/>
  </si>
  <si>
    <t>日本語能力機関名</t>
    <rPh sb="0" eb="3">
      <t>ニホンゴ</t>
    </rPh>
    <rPh sb="3" eb="5">
      <t>ノウリョク</t>
    </rPh>
    <rPh sb="5" eb="8">
      <t>キカンメイ</t>
    </rPh>
    <phoneticPr fontId="2"/>
  </si>
  <si>
    <t>sbr_m_student_japanese_ability</t>
    <phoneticPr fontId="13" type="noConversion"/>
  </si>
  <si>
    <t>japanese_ability_organization</t>
    <phoneticPr fontId="13" type="noConversion"/>
  </si>
  <si>
    <t>日本語能力機関開始日</t>
    <rPh sb="0" eb="3">
      <t>ニホンゴ</t>
    </rPh>
    <rPh sb="3" eb="5">
      <t>ノウリョク</t>
    </rPh>
    <rPh sb="5" eb="7">
      <t>キカン</t>
    </rPh>
    <rPh sb="7" eb="10">
      <t>カイシビ</t>
    </rPh>
    <phoneticPr fontId="2"/>
  </si>
  <si>
    <t>japanese_ability_education_period_start_date</t>
    <phoneticPr fontId="5"/>
  </si>
  <si>
    <t>日本語能力機関終了日</t>
    <rPh sb="0" eb="3">
      <t>ニホンゴ</t>
    </rPh>
    <rPh sb="3" eb="5">
      <t>ノウリョク</t>
    </rPh>
    <rPh sb="5" eb="7">
      <t>キカン</t>
    </rPh>
    <rPh sb="7" eb="10">
      <t>シュウリョウビ</t>
    </rPh>
    <phoneticPr fontId="2"/>
  </si>
  <si>
    <t>japanese_ability_education_period_end_date</t>
  </si>
  <si>
    <t>住所1</t>
    <rPh sb="0" eb="2">
      <t>ｼﾞｭｳｼｮ</t>
    </rPh>
    <phoneticPr fontId="13" type="noConversion"/>
  </si>
  <si>
    <t>sbr_t_student_general_item</t>
  </si>
  <si>
    <t>住所2</t>
    <rPh sb="0" eb="2">
      <t>ｼﾞｭｳｼｮ</t>
    </rPh>
    <phoneticPr fontId="13" type="noConversion"/>
  </si>
  <si>
    <t>住所3</t>
    <rPh sb="0" eb="2">
      <t>ｼﾞｭｳｼｮ</t>
    </rPh>
    <phoneticPr fontId="13" type="noConversion"/>
  </si>
  <si>
    <r>
      <t xml:space="preserve">22.日本語能力 </t>
    </r>
    <r>
      <rPr>
        <sz val="8"/>
        <color theme="1"/>
        <rFont val="ＭＳ ゴシック"/>
        <family val="3"/>
        <charset val="128"/>
      </rPr>
      <t>JAPANESE LANGUAGE ABILITY</t>
    </r>
    <phoneticPr fontId="6"/>
  </si>
  <si>
    <r>
      <t xml:space="preserve">試験
</t>
    </r>
    <r>
      <rPr>
        <sz val="7"/>
        <color theme="1"/>
        <rFont val="ＭＳ ゴシック"/>
        <family val="3"/>
        <charset val="128"/>
      </rPr>
      <t>TYPE OF TEST</t>
    </r>
    <rPh sb="0" eb="2">
      <t>シケン</t>
    </rPh>
    <phoneticPr fontId="6"/>
  </si>
  <si>
    <r>
      <t>受験状況</t>
    </r>
    <r>
      <rPr>
        <sz val="7"/>
        <color theme="1"/>
        <rFont val="ＭＳ ゴシック"/>
        <family val="3"/>
        <charset val="128"/>
      </rPr>
      <t xml:space="preserve"> STATUS</t>
    </r>
    <rPh sb="0" eb="2">
      <t>ジュケン</t>
    </rPh>
    <rPh sb="2" eb="4">
      <t>ジョウキョウ</t>
    </rPh>
    <phoneticPr fontId="6"/>
  </si>
  <si>
    <r>
      <t xml:space="preserve">受験日
</t>
    </r>
    <r>
      <rPr>
        <sz val="6"/>
        <color theme="1"/>
        <rFont val="ＭＳ ゴシック"/>
        <family val="3"/>
        <charset val="128"/>
      </rPr>
      <t>（SCHEDULED) EXAM DATE</t>
    </r>
    <phoneticPr fontId="6"/>
  </si>
  <si>
    <r>
      <t xml:space="preserve">級
</t>
    </r>
    <r>
      <rPr>
        <sz val="7"/>
        <color theme="1"/>
        <rFont val="ＭＳ ゴシック"/>
        <family val="3"/>
        <charset val="128"/>
      </rPr>
      <t>LEVEL</t>
    </r>
    <rPh sb="0" eb="1">
      <t>キュウ</t>
    </rPh>
    <phoneticPr fontId="6"/>
  </si>
  <si>
    <r>
      <rPr>
        <sz val="9"/>
        <color theme="1"/>
        <rFont val="ＭＳ ゴシック"/>
        <family val="3"/>
        <charset val="128"/>
      </rPr>
      <t>結果</t>
    </r>
    <r>
      <rPr>
        <sz val="10"/>
        <color theme="1"/>
        <rFont val="ＭＳ ゴシック"/>
        <family val="3"/>
        <charset val="128"/>
      </rPr>
      <t xml:space="preserve"> </t>
    </r>
    <r>
      <rPr>
        <sz val="7"/>
        <color theme="1"/>
        <rFont val="ＭＳ ゴシック"/>
        <family val="3"/>
        <charset val="128"/>
      </rPr>
      <t>RESULT</t>
    </r>
    <rPh sb="0" eb="2">
      <t>ケッカ</t>
    </rPh>
    <phoneticPr fontId="6"/>
  </si>
  <si>
    <r>
      <t xml:space="preserve">点数
</t>
    </r>
    <r>
      <rPr>
        <sz val="7"/>
        <color theme="1"/>
        <rFont val="ＭＳ ゴシック"/>
        <family val="3"/>
        <charset val="128"/>
      </rPr>
      <t>SCORE</t>
    </r>
    <rPh sb="0" eb="2">
      <t>テンスウ</t>
    </rPh>
    <phoneticPr fontId="6"/>
  </si>
  <si>
    <r>
      <t xml:space="preserve">あり
</t>
    </r>
    <r>
      <rPr>
        <sz val="7"/>
        <color theme="1"/>
        <rFont val="ＭＳ ゴシック"/>
        <family val="3"/>
        <charset val="128"/>
      </rPr>
      <t>YES</t>
    </r>
    <phoneticPr fontId="6"/>
  </si>
  <si>
    <r>
      <t xml:space="preserve">なし
</t>
    </r>
    <r>
      <rPr>
        <sz val="7"/>
        <color theme="1"/>
        <rFont val="ＭＳ ゴシック"/>
        <family val="3"/>
        <charset val="128"/>
      </rPr>
      <t>NO</t>
    </r>
    <phoneticPr fontId="6"/>
  </si>
  <si>
    <r>
      <rPr>
        <sz val="9"/>
        <color theme="1"/>
        <rFont val="ＭＳ ゴシック"/>
        <family val="3"/>
        <charset val="128"/>
      </rPr>
      <t>合格</t>
    </r>
    <r>
      <rPr>
        <sz val="10"/>
        <color theme="1"/>
        <rFont val="ＭＳ ゴシック"/>
        <family val="3"/>
        <charset val="128"/>
      </rPr>
      <t xml:space="preserve">
</t>
    </r>
    <r>
      <rPr>
        <sz val="7"/>
        <color theme="1"/>
        <rFont val="ＭＳ ゴシック"/>
        <family val="3"/>
        <charset val="128"/>
      </rPr>
      <t>PASS</t>
    </r>
    <rPh sb="0" eb="2">
      <t>ゴウカク</t>
    </rPh>
    <phoneticPr fontId="6"/>
  </si>
  <si>
    <r>
      <rPr>
        <sz val="9"/>
        <color theme="1"/>
        <rFont val="ＭＳ ゴシック"/>
        <family val="3"/>
        <charset val="128"/>
      </rPr>
      <t>不合格</t>
    </r>
    <r>
      <rPr>
        <sz val="10"/>
        <color theme="1"/>
        <rFont val="ＭＳ ゴシック"/>
        <family val="3"/>
        <charset val="128"/>
      </rPr>
      <t xml:space="preserve">
</t>
    </r>
    <r>
      <rPr>
        <sz val="7"/>
        <color theme="1"/>
        <rFont val="ＭＳ ゴシック"/>
        <family val="3"/>
        <charset val="128"/>
      </rPr>
      <t>FAIL</t>
    </r>
    <rPh sb="0" eb="3">
      <t>フゴウカク</t>
    </rPh>
    <phoneticPr fontId="6"/>
  </si>
  <si>
    <r>
      <rPr>
        <sz val="9"/>
        <color theme="1"/>
        <rFont val="ＭＳ ゴシック"/>
        <family val="3"/>
        <charset val="128"/>
      </rPr>
      <t>年</t>
    </r>
    <r>
      <rPr>
        <sz val="7"/>
        <color theme="1"/>
        <rFont val="ＭＳ ゴシック"/>
        <family val="3"/>
        <charset val="128"/>
      </rPr>
      <t>YEAR</t>
    </r>
    <rPh sb="0" eb="1">
      <t>ネン</t>
    </rPh>
    <phoneticPr fontId="6"/>
  </si>
  <si>
    <r>
      <rPr>
        <sz val="9"/>
        <color theme="1"/>
        <rFont val="ＭＳ ゴシック"/>
        <family val="3"/>
        <charset val="128"/>
      </rPr>
      <t>月</t>
    </r>
    <r>
      <rPr>
        <sz val="7"/>
        <color theme="1"/>
        <rFont val="ＭＳ ゴシック"/>
        <family val="3"/>
        <charset val="128"/>
      </rPr>
      <t>MONTH</t>
    </r>
    <rPh sb="0" eb="1">
      <t>ツキ</t>
    </rPh>
    <phoneticPr fontId="6"/>
  </si>
  <si>
    <t>日本語能力試験</t>
    <rPh sb="0" eb="3">
      <t>ニホンゴ</t>
    </rPh>
    <rPh sb="3" eb="5">
      <t>ノウリョク</t>
    </rPh>
    <rPh sb="5" eb="7">
      <t>シケン</t>
    </rPh>
    <phoneticPr fontId="6"/>
  </si>
  <si>
    <t>JLPT</t>
    <phoneticPr fontId="6"/>
  </si>
  <si>
    <t>日本語NAT-TEST</t>
    <rPh sb="0" eb="3">
      <t>ニホンゴ</t>
    </rPh>
    <phoneticPr fontId="6"/>
  </si>
  <si>
    <t>試験1</t>
    <rPh sb="0" eb="2">
      <t>シケン</t>
    </rPh>
    <phoneticPr fontId="2"/>
  </si>
  <si>
    <t>sbr_t_student_before_admission_japanese_examination_history</t>
    <phoneticPr fontId="13" type="noConversion"/>
  </si>
  <si>
    <t>japanese_examination_history_code</t>
    <phoneticPr fontId="13" type="noConversion"/>
  </si>
  <si>
    <t>NAT-TEST</t>
    <phoneticPr fontId="6"/>
  </si>
  <si>
    <t>受験状況1</t>
    <phoneticPr fontId="10"/>
  </si>
  <si>
    <t>その他の試験</t>
    <rPh sb="2" eb="3">
      <t>タ</t>
    </rPh>
    <rPh sb="4" eb="6">
      <t>シケン</t>
    </rPh>
    <phoneticPr fontId="6"/>
  </si>
  <si>
    <t>受験日1</t>
    <phoneticPr fontId="13" type="noConversion"/>
  </si>
  <si>
    <t>japanese_examination_date</t>
    <phoneticPr fontId="13" type="noConversion"/>
  </si>
  <si>
    <t>級1</t>
    <phoneticPr fontId="13" type="noConversion"/>
  </si>
  <si>
    <t>japanese_examination_level</t>
  </si>
  <si>
    <t>（</t>
    <phoneticPr fontId="6"/>
  </si>
  <si>
    <t>）</t>
    <phoneticPr fontId="6"/>
  </si>
  <si>
    <t>結果1</t>
    <phoneticPr fontId="13" type="noConversion"/>
  </si>
  <si>
    <t>japanese_examination_pass_or_fail</t>
    <phoneticPr fontId="13" type="noConversion"/>
  </si>
  <si>
    <t>点数1</t>
    <rPh sb="0" eb="2">
      <t>テンスウ</t>
    </rPh>
    <phoneticPr fontId="2"/>
  </si>
  <si>
    <t>japanese_examination_total_score</t>
    <phoneticPr fontId="13" type="noConversion"/>
  </si>
  <si>
    <r>
      <t>23.本国における家族　</t>
    </r>
    <r>
      <rPr>
        <sz val="8"/>
        <color theme="1"/>
        <rFont val="ＭＳ ゴシック"/>
        <family val="3"/>
        <charset val="128"/>
      </rPr>
      <t xml:space="preserve">FAMILY MEMBERS IN YOUR COUNTRY </t>
    </r>
    <phoneticPr fontId="6"/>
  </si>
  <si>
    <t>試験2</t>
    <rPh sb="0" eb="2">
      <t>シケン</t>
    </rPh>
    <phoneticPr fontId="2"/>
  </si>
  <si>
    <r>
      <t xml:space="preserve">氏名
</t>
    </r>
    <r>
      <rPr>
        <sz val="7"/>
        <color theme="1"/>
        <rFont val="ＭＳ ゴシック"/>
        <family val="3"/>
        <charset val="128"/>
      </rPr>
      <t>FULL NAME</t>
    </r>
    <rPh sb="0" eb="2">
      <t>シメイ</t>
    </rPh>
    <phoneticPr fontId="6"/>
  </si>
  <si>
    <r>
      <t xml:space="preserve">続柄
</t>
    </r>
    <r>
      <rPr>
        <sz val="6"/>
        <color theme="1"/>
        <rFont val="ＭＳ ゴシック"/>
        <family val="3"/>
        <charset val="128"/>
      </rPr>
      <t>RELATIONSHIP</t>
    </r>
    <rPh sb="0" eb="1">
      <t>ツヅ</t>
    </rPh>
    <rPh sb="1" eb="2">
      <t>ガラ</t>
    </rPh>
    <phoneticPr fontId="6"/>
  </si>
  <si>
    <r>
      <t xml:space="preserve">生年月日
</t>
    </r>
    <r>
      <rPr>
        <sz val="7"/>
        <color theme="1"/>
        <rFont val="ＭＳ ゴシック"/>
        <family val="3"/>
        <charset val="128"/>
      </rPr>
      <t>DATE OF BIRTH</t>
    </r>
    <phoneticPr fontId="6"/>
  </si>
  <si>
    <r>
      <t xml:space="preserve">職業
</t>
    </r>
    <r>
      <rPr>
        <sz val="7"/>
        <color theme="1"/>
        <rFont val="ＭＳ ゴシック"/>
        <family val="3"/>
        <charset val="128"/>
      </rPr>
      <t>OCCUPATION</t>
    </r>
    <phoneticPr fontId="6"/>
  </si>
  <si>
    <r>
      <t xml:space="preserve">住所
</t>
    </r>
    <r>
      <rPr>
        <sz val="7"/>
        <color theme="1"/>
        <rFont val="ＭＳ ゴシック"/>
        <family val="3"/>
        <charset val="128"/>
      </rPr>
      <t>ADDRESS</t>
    </r>
    <rPh sb="0" eb="2">
      <t>ジュウショ</t>
    </rPh>
    <phoneticPr fontId="6"/>
  </si>
  <si>
    <t>受験状況2</t>
    <phoneticPr fontId="10"/>
  </si>
  <si>
    <t>受験日2</t>
  </si>
  <si>
    <t>級2</t>
  </si>
  <si>
    <t>結果2</t>
  </si>
  <si>
    <t>点数2</t>
    <rPh sb="0" eb="2">
      <t>テンスウ</t>
    </rPh>
    <phoneticPr fontId="2"/>
  </si>
  <si>
    <t>試験3</t>
    <rPh sb="0" eb="2">
      <t>シケン</t>
    </rPh>
    <phoneticPr fontId="2"/>
  </si>
  <si>
    <t>受験状況3</t>
    <phoneticPr fontId="10"/>
  </si>
  <si>
    <t>受験日3</t>
  </si>
  <si>
    <t>級3</t>
  </si>
  <si>
    <t>結果3</t>
  </si>
  <si>
    <r>
      <t>24.日本在住の家族・親戚　</t>
    </r>
    <r>
      <rPr>
        <sz val="8"/>
        <color theme="1"/>
        <rFont val="ＭＳ ゴシック"/>
        <family val="3"/>
        <charset val="128"/>
      </rPr>
      <t>FAMILY/RELATIVES IN JAPAN（IF ANY）</t>
    </r>
    <phoneticPr fontId="6"/>
  </si>
  <si>
    <t>点数3</t>
    <rPh sb="0" eb="2">
      <t>テンスウ</t>
    </rPh>
    <phoneticPr fontId="2"/>
  </si>
  <si>
    <r>
      <t xml:space="preserve">生年月日
</t>
    </r>
    <r>
      <rPr>
        <sz val="7"/>
        <color theme="1"/>
        <rFont val="ＭＳ ゴシック"/>
        <family val="3"/>
        <charset val="128"/>
      </rPr>
      <t>DATE OF BIRTH</t>
    </r>
    <rPh sb="0" eb="2">
      <t>セイネン</t>
    </rPh>
    <rPh sb="2" eb="4">
      <t>ガッピ</t>
    </rPh>
    <phoneticPr fontId="6"/>
  </si>
  <si>
    <r>
      <t xml:space="preserve">国籍
</t>
    </r>
    <r>
      <rPr>
        <sz val="7"/>
        <color theme="1"/>
        <rFont val="ＭＳ ゴシック"/>
        <family val="3"/>
        <charset val="128"/>
      </rPr>
      <t>NATIONALITY</t>
    </r>
    <phoneticPr fontId="6"/>
  </si>
  <si>
    <r>
      <t xml:space="preserve">勤務先名・学校名
</t>
    </r>
    <r>
      <rPr>
        <sz val="7"/>
        <color theme="1"/>
        <rFont val="ＭＳ ゴシック"/>
        <family val="3"/>
        <charset val="128"/>
      </rPr>
      <t>NAME OF WORKPLACE/SCHOOL</t>
    </r>
    <rPh sb="0" eb="3">
      <t>キンムサキ</t>
    </rPh>
    <rPh sb="3" eb="4">
      <t>メイ</t>
    </rPh>
    <rPh sb="5" eb="8">
      <t>ガッコウメイ</t>
    </rPh>
    <phoneticPr fontId="6"/>
  </si>
  <si>
    <r>
      <rPr>
        <sz val="9"/>
        <color theme="1"/>
        <rFont val="ＭＳ ゴシック"/>
        <family val="3"/>
        <charset val="128"/>
      </rPr>
      <t>在留カード番号</t>
    </r>
    <r>
      <rPr>
        <sz val="10"/>
        <color theme="1"/>
        <rFont val="ＭＳ ゴシック"/>
        <family val="3"/>
        <charset val="128"/>
      </rPr>
      <t xml:space="preserve">
</t>
    </r>
    <r>
      <rPr>
        <sz val="7"/>
        <color theme="1"/>
        <rFont val="ＭＳ ゴシック"/>
        <family val="3"/>
        <charset val="128"/>
      </rPr>
      <t>Residence card No.</t>
    </r>
    <phoneticPr fontId="6"/>
  </si>
  <si>
    <r>
      <t xml:space="preserve">同居予定
</t>
    </r>
    <r>
      <rPr>
        <sz val="5"/>
        <color theme="1"/>
        <rFont val="ＭＳ ゴシック"/>
        <family val="3"/>
        <charset val="128"/>
      </rPr>
      <t>PLAN TO LIVE WITH APPLICANT</t>
    </r>
    <rPh sb="0" eb="2">
      <t>ドウキョ</t>
    </rPh>
    <rPh sb="2" eb="4">
      <t>ヨテイ</t>
    </rPh>
    <phoneticPr fontId="6"/>
  </si>
  <si>
    <t>氏名1</t>
    <rPh sb="0" eb="2">
      <t>ｼﾒｲ</t>
    </rPh>
    <phoneticPr fontId="13" type="noConversion"/>
  </si>
  <si>
    <t>続柄1</t>
    <rPh sb="0" eb="2">
      <t>ﾂﾂﾞｷｶﾞﾗ</t>
    </rPh>
    <phoneticPr fontId="13" type="noConversion"/>
  </si>
  <si>
    <t>生年月日1</t>
    <rPh sb="0" eb="4">
      <t>ｾｲﾈﾝｶﾞｯﾋﾟ</t>
    </rPh>
    <phoneticPr fontId="13" type="noConversion"/>
  </si>
  <si>
    <t>職業1</t>
    <rPh sb="0" eb="2">
      <t>ｼｮｸｷﾞｮｳ</t>
    </rPh>
    <phoneticPr fontId="13" type="noConversion"/>
  </si>
  <si>
    <t>氏名2</t>
    <rPh sb="0" eb="2">
      <t>ｼﾒｲ</t>
    </rPh>
    <phoneticPr fontId="13" type="noConversion"/>
  </si>
  <si>
    <t>続柄2</t>
    <rPh sb="0" eb="2">
      <t>ﾂﾂﾞｷｶﾞﾗ</t>
    </rPh>
    <phoneticPr fontId="13" type="noConversion"/>
  </si>
  <si>
    <t>生年月日2</t>
    <rPh sb="0" eb="4">
      <t>ｾｲﾈﾝｶﾞｯﾋﾟ</t>
    </rPh>
    <phoneticPr fontId="13" type="noConversion"/>
  </si>
  <si>
    <t>職業2</t>
    <rPh sb="0" eb="2">
      <t>ｼｮｸｷﾞｮｳ</t>
    </rPh>
    <phoneticPr fontId="13" type="noConversion"/>
  </si>
  <si>
    <t>氏名3</t>
    <rPh sb="0" eb="2">
      <t>ｼﾒｲ</t>
    </rPh>
    <phoneticPr fontId="13" type="noConversion"/>
  </si>
  <si>
    <t>続柄3</t>
    <rPh sb="0" eb="2">
      <t>ﾂﾂﾞｷｶﾞﾗ</t>
    </rPh>
    <phoneticPr fontId="13" type="noConversion"/>
  </si>
  <si>
    <t>生年月日3</t>
    <rPh sb="0" eb="4">
      <t>ｾｲﾈﾝｶﾞｯﾋﾟ</t>
    </rPh>
    <phoneticPr fontId="13" type="noConversion"/>
  </si>
  <si>
    <t>職業3</t>
    <rPh sb="0" eb="2">
      <t>ｼｮｸｷﾞｮｳ</t>
    </rPh>
    <phoneticPr fontId="13" type="noConversion"/>
  </si>
  <si>
    <t>氏名4</t>
    <rPh sb="0" eb="2">
      <t>ｼﾒｲ</t>
    </rPh>
    <phoneticPr fontId="13" type="noConversion"/>
  </si>
  <si>
    <t>続柄4</t>
    <rPh sb="0" eb="2">
      <t>ﾂﾂﾞｷｶﾞﾗ</t>
    </rPh>
    <phoneticPr fontId="13" type="noConversion"/>
  </si>
  <si>
    <t>生年月日4</t>
    <rPh sb="0" eb="4">
      <t>ｾｲﾈﾝｶﾞｯﾋﾟ</t>
    </rPh>
    <phoneticPr fontId="13" type="noConversion"/>
  </si>
  <si>
    <t>職業4</t>
    <rPh sb="0" eb="2">
      <t>ｼｮｸｷﾞｮｳ</t>
    </rPh>
    <phoneticPr fontId="13" type="noConversion"/>
  </si>
  <si>
    <t>住所4</t>
    <rPh sb="0" eb="2">
      <t>ｼﾞｭｳｼｮ</t>
    </rPh>
    <phoneticPr fontId="13" type="noConversion"/>
  </si>
  <si>
    <t>氏名5</t>
    <rPh sb="0" eb="2">
      <t>ｼﾒｲ</t>
    </rPh>
    <phoneticPr fontId="13" type="noConversion"/>
  </si>
  <si>
    <t>続柄5</t>
    <rPh sb="0" eb="2">
      <t>ﾂﾂﾞｷｶﾞﾗ</t>
    </rPh>
    <phoneticPr fontId="13" type="noConversion"/>
  </si>
  <si>
    <t>生年月日5</t>
    <rPh sb="0" eb="4">
      <t>ｾｲﾈﾝｶﾞｯﾋﾟ</t>
    </rPh>
    <phoneticPr fontId="13" type="noConversion"/>
  </si>
  <si>
    <t>職業5</t>
    <rPh sb="0" eb="2">
      <t>ｼｮｸｷﾞｮｳ</t>
    </rPh>
    <phoneticPr fontId="13" type="noConversion"/>
  </si>
  <si>
    <t>住所5</t>
    <rPh sb="0" eb="2">
      <t>ｼﾞｭｳｼｮ</t>
    </rPh>
    <phoneticPr fontId="13" type="noConversion"/>
  </si>
  <si>
    <t>氏名6</t>
    <rPh sb="0" eb="2">
      <t>ｼﾒｲ</t>
    </rPh>
    <phoneticPr fontId="13" type="noConversion"/>
  </si>
  <si>
    <t>続柄6</t>
    <rPh sb="0" eb="2">
      <t>ﾂﾂﾞｷｶﾞﾗ</t>
    </rPh>
    <phoneticPr fontId="13" type="noConversion"/>
  </si>
  <si>
    <t>生年月日6</t>
    <rPh sb="0" eb="4">
      <t>ｾｲﾈﾝｶﾞｯﾋﾟ</t>
    </rPh>
    <phoneticPr fontId="13" type="noConversion"/>
  </si>
  <si>
    <t>職業6</t>
    <rPh sb="0" eb="2">
      <t>ｼｮｸｷﾞｮｳ</t>
    </rPh>
    <phoneticPr fontId="13" type="noConversion"/>
  </si>
  <si>
    <t>住所6</t>
    <rPh sb="0" eb="2">
      <t>ｼﾞｭｳｼｮ</t>
    </rPh>
    <phoneticPr fontId="13" type="noConversion"/>
  </si>
  <si>
    <t>氏名7</t>
    <rPh sb="0" eb="2">
      <t>ｼﾒｲ</t>
    </rPh>
    <phoneticPr fontId="13" type="noConversion"/>
  </si>
  <si>
    <t>続柄7</t>
    <rPh sb="0" eb="2">
      <t>ﾂﾂﾞｷｶﾞﾗ</t>
    </rPh>
    <phoneticPr fontId="13" type="noConversion"/>
  </si>
  <si>
    <t>生年月日7</t>
    <rPh sb="0" eb="4">
      <t>ｾｲﾈﾝｶﾞｯﾋﾟ</t>
    </rPh>
    <phoneticPr fontId="13" type="noConversion"/>
  </si>
  <si>
    <t>職業7</t>
    <rPh sb="0" eb="2">
      <t>ｼｮｸｷﾞｮｳ</t>
    </rPh>
    <phoneticPr fontId="13" type="noConversion"/>
  </si>
  <si>
    <t>住所7</t>
    <rPh sb="0" eb="2">
      <t>ｼﾞｭｳｼｮ</t>
    </rPh>
    <phoneticPr fontId="13" type="noConversion"/>
  </si>
  <si>
    <t>氏名1</t>
    <rPh sb="0" eb="2">
      <t>シメイ</t>
    </rPh>
    <phoneticPr fontId="2"/>
  </si>
  <si>
    <t>sbr_m_student_family</t>
    <phoneticPr fontId="13" type="noConversion"/>
  </si>
  <si>
    <t>family_name</t>
    <phoneticPr fontId="13" type="noConversion"/>
  </si>
  <si>
    <t>続柄1</t>
    <rPh sb="0" eb="2">
      <t>ツヅキガラ</t>
    </rPh>
    <phoneticPr fontId="2"/>
  </si>
  <si>
    <t>family_relationship</t>
    <phoneticPr fontId="13" type="noConversion"/>
  </si>
  <si>
    <t>生年月日1</t>
    <rPh sb="0" eb="4">
      <t>セイネンガッピ</t>
    </rPh>
    <phoneticPr fontId="2"/>
  </si>
  <si>
    <t>family_birthday</t>
    <phoneticPr fontId="13" type="noConversion"/>
  </si>
  <si>
    <t>国籍1</t>
    <rPh sb="0" eb="2">
      <t>コクセキ</t>
    </rPh>
    <phoneticPr fontId="2"/>
  </si>
  <si>
    <t>family_nationality_code</t>
    <phoneticPr fontId="13" type="noConversion"/>
  </si>
  <si>
    <t>勤務先名・学校名1</t>
    <rPh sb="0" eb="3">
      <t>キンムサキ</t>
    </rPh>
    <rPh sb="3" eb="4">
      <t>メイ</t>
    </rPh>
    <rPh sb="5" eb="7">
      <t>ガッコウ</t>
    </rPh>
    <rPh sb="7" eb="8">
      <t>メイ</t>
    </rPh>
    <phoneticPr fontId="2"/>
  </si>
  <si>
    <t>family_work</t>
    <phoneticPr fontId="13" type="noConversion"/>
  </si>
  <si>
    <t>在留カード番号1</t>
    <rPh sb="0" eb="2">
      <t>ザイリュウ</t>
    </rPh>
    <rPh sb="5" eb="7">
      <t>バンゴウ</t>
    </rPh>
    <phoneticPr fontId="2"/>
  </si>
  <si>
    <t>family_residence_card_number</t>
    <phoneticPr fontId="13" type="noConversion"/>
  </si>
  <si>
    <t>同居予定の有無1</t>
    <rPh sb="0" eb="2">
      <t>ドウキョ</t>
    </rPh>
    <rPh sb="2" eb="4">
      <t>ヨテイ</t>
    </rPh>
    <rPh sb="5" eb="7">
      <t>ウム</t>
    </rPh>
    <phoneticPr fontId="2"/>
  </si>
  <si>
    <t>family_residing_with_applicant</t>
    <phoneticPr fontId="13" type="noConversion"/>
  </si>
  <si>
    <t>氏名2</t>
    <rPh sb="0" eb="2">
      <t>シメイ</t>
    </rPh>
    <phoneticPr fontId="2"/>
  </si>
  <si>
    <t>続柄2</t>
    <rPh sb="0" eb="2">
      <t>ツヅキガラ</t>
    </rPh>
    <phoneticPr fontId="2"/>
  </si>
  <si>
    <t>生年月日2</t>
    <rPh sb="0" eb="4">
      <t>セイネンガッピ</t>
    </rPh>
    <phoneticPr fontId="2"/>
  </si>
  <si>
    <t>国籍2</t>
    <rPh sb="0" eb="2">
      <t>コクセキ</t>
    </rPh>
    <phoneticPr fontId="2"/>
  </si>
  <si>
    <t>勤務先名・学校名2</t>
    <rPh sb="0" eb="3">
      <t>キンムサキ</t>
    </rPh>
    <rPh sb="3" eb="4">
      <t>メイ</t>
    </rPh>
    <rPh sb="5" eb="7">
      <t>ガッコウ</t>
    </rPh>
    <rPh sb="7" eb="8">
      <t>メイ</t>
    </rPh>
    <phoneticPr fontId="2"/>
  </si>
  <si>
    <t>在留カード番号2</t>
    <rPh sb="0" eb="2">
      <t>ザイリュウ</t>
    </rPh>
    <rPh sb="5" eb="7">
      <t>バンゴウ</t>
    </rPh>
    <phoneticPr fontId="2"/>
  </si>
  <si>
    <t>同居予定の有無2</t>
    <rPh sb="0" eb="2">
      <t>ドウキョ</t>
    </rPh>
    <rPh sb="2" eb="4">
      <t>ヨテイ</t>
    </rPh>
    <rPh sb="5" eb="7">
      <t>ウム</t>
    </rPh>
    <phoneticPr fontId="2"/>
  </si>
  <si>
    <t>氏名3</t>
    <rPh sb="0" eb="2">
      <t>シメイ</t>
    </rPh>
    <phoneticPr fontId="2"/>
  </si>
  <si>
    <t>続柄3</t>
    <rPh sb="0" eb="2">
      <t>ツヅキガラ</t>
    </rPh>
    <phoneticPr fontId="2"/>
  </si>
  <si>
    <t>生年月日3</t>
    <rPh sb="0" eb="4">
      <t>セイネンガッピ</t>
    </rPh>
    <phoneticPr fontId="2"/>
  </si>
  <si>
    <t>国籍3</t>
    <rPh sb="0" eb="2">
      <t>コクセキ</t>
    </rPh>
    <phoneticPr fontId="2"/>
  </si>
  <si>
    <t>勤務先名・学校名3</t>
    <rPh sb="0" eb="3">
      <t>キンムサキ</t>
    </rPh>
    <rPh sb="3" eb="4">
      <t>メイ</t>
    </rPh>
    <rPh sb="5" eb="7">
      <t>ガッコウ</t>
    </rPh>
    <rPh sb="7" eb="8">
      <t>メイ</t>
    </rPh>
    <phoneticPr fontId="2"/>
  </si>
  <si>
    <t>在留カード番号3</t>
    <rPh sb="0" eb="2">
      <t>ザイリュウ</t>
    </rPh>
    <rPh sb="5" eb="7">
      <t>バンゴウ</t>
    </rPh>
    <phoneticPr fontId="2"/>
  </si>
  <si>
    <t>同居予定の有無3</t>
    <rPh sb="0" eb="2">
      <t>ドウキョ</t>
    </rPh>
    <rPh sb="2" eb="4">
      <t>ヨテイ</t>
    </rPh>
    <rPh sb="5" eb="7">
      <t>ウム</t>
    </rPh>
    <phoneticPr fontId="2"/>
  </si>
  <si>
    <t>氏名4</t>
    <rPh sb="0" eb="2">
      <t>シメイ</t>
    </rPh>
    <phoneticPr fontId="2"/>
  </si>
  <si>
    <t>続柄4</t>
    <rPh sb="0" eb="2">
      <t>ツヅキガラ</t>
    </rPh>
    <phoneticPr fontId="2"/>
  </si>
  <si>
    <t>生年月日4</t>
    <rPh sb="0" eb="4">
      <t>セイネンガッピ</t>
    </rPh>
    <phoneticPr fontId="2"/>
  </si>
  <si>
    <t>国籍4</t>
    <rPh sb="0" eb="2">
      <t>コクセキ</t>
    </rPh>
    <phoneticPr fontId="2"/>
  </si>
  <si>
    <t>勤務先名・学校名4</t>
    <rPh sb="0" eb="3">
      <t>キンムサキ</t>
    </rPh>
    <rPh sb="3" eb="4">
      <t>メイ</t>
    </rPh>
    <rPh sb="5" eb="7">
      <t>ガッコウ</t>
    </rPh>
    <rPh sb="7" eb="8">
      <t>メイ</t>
    </rPh>
    <phoneticPr fontId="2"/>
  </si>
  <si>
    <t>在留カード番号4</t>
    <rPh sb="0" eb="2">
      <t>ザイリュウ</t>
    </rPh>
    <rPh sb="5" eb="7">
      <t>バンゴウ</t>
    </rPh>
    <phoneticPr fontId="2"/>
  </si>
  <si>
    <t>同居予定の有無4</t>
    <rPh sb="0" eb="2">
      <t>ドウキョ</t>
    </rPh>
    <rPh sb="2" eb="4">
      <t>ヨテイ</t>
    </rPh>
    <rPh sb="5" eb="7">
      <t>ウム</t>
    </rPh>
    <phoneticPr fontId="2"/>
  </si>
  <si>
    <r>
      <t>25.経費支弁者　</t>
    </r>
    <r>
      <rPr>
        <sz val="8"/>
        <color theme="1"/>
        <rFont val="ＭＳ ゴシック"/>
        <family val="3"/>
        <charset val="128"/>
      </rPr>
      <t>FINANCIAL SPONSOR</t>
    </r>
    <phoneticPr fontId="6"/>
  </si>
  <si>
    <r>
      <t xml:space="preserve">氏名
</t>
    </r>
    <r>
      <rPr>
        <sz val="7"/>
        <color theme="1"/>
        <rFont val="ＭＳ ゴシック"/>
        <family val="3"/>
        <charset val="128"/>
      </rPr>
      <t>NAME</t>
    </r>
    <rPh sb="0" eb="2">
      <t>シメイ</t>
    </rPh>
    <phoneticPr fontId="6"/>
  </si>
  <si>
    <r>
      <t xml:space="preserve">学生との関係
</t>
    </r>
    <r>
      <rPr>
        <sz val="6"/>
        <color theme="1"/>
        <rFont val="ＭＳ ゴシック"/>
        <family val="3"/>
        <charset val="128"/>
      </rPr>
      <t>RELATIONSHIP WITH STUDENT</t>
    </r>
    <phoneticPr fontId="6"/>
  </si>
  <si>
    <t>sbr_m_stay_cost_payment_method</t>
  </si>
  <si>
    <t>expense_supporter_1_name</t>
  </si>
  <si>
    <t>国籍</t>
    <phoneticPr fontId="13" type="noConversion"/>
  </si>
  <si>
    <r>
      <t xml:space="preserve">自宅住所
</t>
    </r>
    <r>
      <rPr>
        <sz val="6"/>
        <color theme="1"/>
        <rFont val="ＭＳ ゴシック"/>
        <family val="3"/>
        <charset val="128"/>
      </rPr>
      <t>HOME ADDRESS</t>
    </r>
    <phoneticPr fontId="6"/>
  </si>
  <si>
    <r>
      <t xml:space="preserve">電話番号
</t>
    </r>
    <r>
      <rPr>
        <sz val="7"/>
        <color theme="1"/>
        <rFont val="ＭＳ ゴシック"/>
        <family val="3"/>
        <charset val="128"/>
      </rPr>
      <t>TEL</t>
    </r>
    <phoneticPr fontId="6"/>
  </si>
  <si>
    <t>学生との関係</t>
    <phoneticPr fontId="13" type="noConversion"/>
  </si>
  <si>
    <t>expense_supporter_1_relationship</t>
  </si>
  <si>
    <t>expense_supporter_1_profession</t>
  </si>
  <si>
    <r>
      <t xml:space="preserve">勤務先
</t>
    </r>
    <r>
      <rPr>
        <sz val="7"/>
        <color theme="1"/>
        <rFont val="ＭＳ ゴシック"/>
        <family val="3"/>
        <charset val="128"/>
      </rPr>
      <t>COMPANY NAME</t>
    </r>
    <phoneticPr fontId="6"/>
  </si>
  <si>
    <r>
      <rPr>
        <sz val="9"/>
        <color theme="1"/>
        <rFont val="ＭＳ ゴシック"/>
        <family val="3"/>
        <charset val="128"/>
      </rPr>
      <t>勤務先住所</t>
    </r>
    <r>
      <rPr>
        <sz val="10"/>
        <color theme="1"/>
        <rFont val="ＭＳ ゴシック"/>
        <family val="3"/>
        <charset val="128"/>
      </rPr>
      <t xml:space="preserve">
</t>
    </r>
    <r>
      <rPr>
        <sz val="6"/>
        <color theme="1"/>
        <rFont val="ＭＳ ゴシック"/>
        <family val="3"/>
        <charset val="128"/>
      </rPr>
      <t>COMPANY ADDRESS</t>
    </r>
    <phoneticPr fontId="6"/>
  </si>
  <si>
    <t>自宅住所</t>
    <rPh sb="0" eb="2">
      <t>ジタク</t>
    </rPh>
    <rPh sb="2" eb="4">
      <t>ジュウショ</t>
    </rPh>
    <phoneticPr fontId="2"/>
  </si>
  <si>
    <t>expense_supporter_1_address_1</t>
  </si>
  <si>
    <t>電話番号</t>
    <rPh sb="0" eb="2">
      <t>デンワ</t>
    </rPh>
    <rPh sb="2" eb="4">
      <t>バンゴウ</t>
    </rPh>
    <phoneticPr fontId="2"/>
  </si>
  <si>
    <t>expense_supporter_1_tel</t>
  </si>
  <si>
    <r>
      <t xml:space="preserve">在留資格
</t>
    </r>
    <r>
      <rPr>
        <sz val="7"/>
        <color theme="1"/>
        <rFont val="ＭＳ ゴシック"/>
        <family val="3"/>
        <charset val="128"/>
      </rPr>
      <t>STATUS OF RESIDENCE</t>
    </r>
    <phoneticPr fontId="6"/>
  </si>
  <si>
    <r>
      <t xml:space="preserve">在留カード番号
</t>
    </r>
    <r>
      <rPr>
        <sz val="7"/>
        <color theme="1"/>
        <rFont val="ＭＳ ゴシック"/>
        <family val="3"/>
        <charset val="128"/>
      </rPr>
      <t>RESIDENCE CARD NO.</t>
    </r>
    <phoneticPr fontId="6"/>
  </si>
  <si>
    <r>
      <t xml:space="preserve">年収
</t>
    </r>
    <r>
      <rPr>
        <sz val="6"/>
        <color theme="1"/>
        <rFont val="ＭＳ ゴシック"/>
        <family val="3"/>
        <charset val="128"/>
      </rPr>
      <t>ANNUAL INCOME</t>
    </r>
    <phoneticPr fontId="6"/>
  </si>
  <si>
    <r>
      <rPr>
        <sz val="6"/>
        <color theme="1"/>
        <rFont val="ＭＳ ゴシック"/>
        <family val="3"/>
        <charset val="128"/>
      </rPr>
      <t>通貨</t>
    </r>
    <r>
      <rPr>
        <sz val="7"/>
        <color theme="1"/>
        <rFont val="ＭＳ ゴシック"/>
        <family val="3"/>
        <charset val="128"/>
      </rPr>
      <t xml:space="preserve">
</t>
    </r>
    <r>
      <rPr>
        <sz val="6"/>
        <color theme="1"/>
        <rFont val="ＭＳ ゴシック"/>
        <family val="3"/>
        <charset val="128"/>
      </rPr>
      <t>CURRENCY</t>
    </r>
    <rPh sb="0" eb="2">
      <t>ツウカ</t>
    </rPh>
    <phoneticPr fontId="6"/>
  </si>
  <si>
    <r>
      <rPr>
        <sz val="6"/>
        <color theme="1"/>
        <rFont val="ＭＳ ゴシック"/>
        <family val="3"/>
        <charset val="128"/>
      </rPr>
      <t>金額</t>
    </r>
    <r>
      <rPr>
        <sz val="7"/>
        <color theme="1"/>
        <rFont val="ＭＳ ゴシック"/>
        <family val="3"/>
        <charset val="128"/>
      </rPr>
      <t xml:space="preserve">
</t>
    </r>
    <r>
      <rPr>
        <sz val="6"/>
        <color theme="1"/>
        <rFont val="ＭＳ ゴシック"/>
        <family val="3"/>
        <charset val="128"/>
      </rPr>
      <t>LOCAL AMOUNT</t>
    </r>
    <rPh sb="0" eb="2">
      <t>キンガク</t>
    </rPh>
    <phoneticPr fontId="6"/>
  </si>
  <si>
    <t>勤務先</t>
    <phoneticPr fontId="13" type="noConversion"/>
  </si>
  <si>
    <t>expense_supporter_1_work</t>
  </si>
  <si>
    <t>勤務先住所</t>
    <rPh sb="3" eb="5">
      <t>ジュウショ</t>
    </rPh>
    <phoneticPr fontId="2"/>
  </si>
  <si>
    <t>expense_supporter_1_work_tel</t>
  </si>
  <si>
    <t>在留資格</t>
    <rPh sb="0" eb="4">
      <t>ｻﾞｲﾘｭｳｼｶｸ</t>
    </rPh>
    <phoneticPr fontId="13" type="noConversion"/>
  </si>
  <si>
    <r>
      <t xml:space="preserve">26.出入国歴 </t>
    </r>
    <r>
      <rPr>
        <sz val="8"/>
        <color theme="1"/>
        <rFont val="ＭＳ ゴシック"/>
        <family val="3"/>
        <charset val="128"/>
      </rPr>
      <t>IMMIGRATION RECORD TO JAPAN</t>
    </r>
    <phoneticPr fontId="6"/>
  </si>
  <si>
    <r>
      <t xml:space="preserve">有 </t>
    </r>
    <r>
      <rPr>
        <sz val="8"/>
        <color theme="1"/>
        <rFont val="ＭＳ ゴシック"/>
        <family val="3"/>
        <charset val="128"/>
      </rPr>
      <t>YES</t>
    </r>
    <rPh sb="0" eb="1">
      <t>ユウ</t>
    </rPh>
    <phoneticPr fontId="6"/>
  </si>
  <si>
    <r>
      <t xml:space="preserve">無 </t>
    </r>
    <r>
      <rPr>
        <sz val="8"/>
        <color theme="1"/>
        <rFont val="ＭＳ ゴシック"/>
        <family val="3"/>
        <charset val="128"/>
      </rPr>
      <t>NO</t>
    </r>
    <rPh sb="0" eb="1">
      <t>ム</t>
    </rPh>
    <phoneticPr fontId="6"/>
  </si>
  <si>
    <t>(IF YES,FILL IN THE ARTICLE BELOW)</t>
    <phoneticPr fontId="6"/>
  </si>
  <si>
    <t>在留カード番号</t>
    <phoneticPr fontId="13" type="noConversion"/>
  </si>
  <si>
    <r>
      <t xml:space="preserve">入国年月日
</t>
    </r>
    <r>
      <rPr>
        <sz val="7"/>
        <color theme="1"/>
        <rFont val="ＭＳ ゴシック"/>
        <family val="3"/>
        <charset val="128"/>
      </rPr>
      <t>DATE OF ENTRY</t>
    </r>
    <rPh sb="0" eb="2">
      <t>ニュウコク</t>
    </rPh>
    <rPh sb="2" eb="5">
      <t>ネンガッピ</t>
    </rPh>
    <phoneticPr fontId="6"/>
  </si>
  <si>
    <r>
      <t xml:space="preserve">出国年月日
</t>
    </r>
    <r>
      <rPr>
        <sz val="7"/>
        <color theme="1"/>
        <rFont val="ＭＳ ゴシック"/>
        <family val="3"/>
        <charset val="128"/>
      </rPr>
      <t>DATE OF DEPARTURE</t>
    </r>
    <phoneticPr fontId="6"/>
  </si>
  <si>
    <r>
      <t xml:space="preserve">在留資格
</t>
    </r>
    <r>
      <rPr>
        <sz val="7"/>
        <color theme="1"/>
        <rFont val="ＭＳ ゴシック"/>
        <family val="3"/>
        <charset val="128"/>
      </rPr>
      <t>STATUS OF RESIDENCE</t>
    </r>
    <rPh sb="0" eb="2">
      <t>ザイリュウ</t>
    </rPh>
    <rPh sb="2" eb="4">
      <t>シカク</t>
    </rPh>
    <phoneticPr fontId="6"/>
  </si>
  <si>
    <t>通貨</t>
    <phoneticPr fontId="10"/>
  </si>
  <si>
    <t>ー</t>
    <phoneticPr fontId="10"/>
  </si>
  <si>
    <t>金額</t>
    <phoneticPr fontId="2"/>
  </si>
  <si>
    <t>expense_supporter_1_income</t>
  </si>
  <si>
    <t>有無</t>
    <rPh sb="0" eb="2">
      <t>ウム</t>
    </rPh>
    <phoneticPr fontId="2"/>
  </si>
  <si>
    <t>past_immigration_flag</t>
  </si>
  <si>
    <t>回数</t>
    <rPh sb="0" eb="2">
      <t>カイスウ</t>
    </rPh>
    <phoneticPr fontId="2"/>
  </si>
  <si>
    <t>past_immigration_times</t>
  </si>
  <si>
    <t>入国年月日</t>
    <rPh sb="0" eb="2">
      <t>ニュウコク</t>
    </rPh>
    <rPh sb="2" eb="5">
      <t>ネンガッピ</t>
    </rPh>
    <phoneticPr fontId="2"/>
  </si>
  <si>
    <t>latest_immigration_start_date</t>
  </si>
  <si>
    <r>
      <t xml:space="preserve">27.留学理由 </t>
    </r>
    <r>
      <rPr>
        <sz val="8"/>
        <color theme="1"/>
        <rFont val="ＭＳ ゴシック"/>
        <family val="3"/>
        <charset val="128"/>
      </rPr>
      <t>PURPOSE FOR STUDYING IN JAPAN</t>
    </r>
    <phoneticPr fontId="6"/>
  </si>
  <si>
    <t>出国年月日</t>
    <phoneticPr fontId="13" type="noConversion"/>
  </si>
  <si>
    <t>latest_immigration_end_date</t>
  </si>
  <si>
    <t>在留資格1</t>
    <phoneticPr fontId="13" type="noConversion"/>
  </si>
  <si>
    <t>入国目的1</t>
    <phoneticPr fontId="13" type="noConversion"/>
  </si>
  <si>
    <t>在留資格2</t>
    <phoneticPr fontId="13" type="noConversion"/>
  </si>
  <si>
    <t>入国目的2</t>
    <phoneticPr fontId="13" type="noConversion"/>
  </si>
  <si>
    <t>留学理由</t>
    <phoneticPr fontId="10"/>
  </si>
  <si>
    <t>卒業後の予定</t>
    <rPh sb="0" eb="3">
      <t>ソツギョウゴ</t>
    </rPh>
    <rPh sb="4" eb="6">
      <t>ヨテイ</t>
    </rPh>
    <phoneticPr fontId="2"/>
  </si>
  <si>
    <t>student_after_graduation_plan</t>
  </si>
  <si>
    <t>進学希望先学校名</t>
    <phoneticPr fontId="13" type="noConversion"/>
  </si>
  <si>
    <t>希望科目</t>
    <phoneticPr fontId="13" type="noConversion"/>
  </si>
  <si>
    <t>就職予定先名称</t>
    <phoneticPr fontId="13" type="noConversion"/>
  </si>
  <si>
    <t>卒業後の予定　その他</t>
    <rPh sb="0" eb="3">
      <t>ソツギョウゴ</t>
    </rPh>
    <rPh sb="4" eb="6">
      <t>ヨテイ</t>
    </rPh>
    <rPh sb="9" eb="10">
      <t>タ</t>
    </rPh>
    <phoneticPr fontId="2"/>
  </si>
  <si>
    <t>student_after_graduation_plan_other</t>
  </si>
  <si>
    <r>
      <t xml:space="preserve">28.日本語学習終了後の予定 </t>
    </r>
    <r>
      <rPr>
        <sz val="8"/>
        <color theme="1"/>
        <rFont val="ＭＳ ゴシック"/>
        <family val="3"/>
        <charset val="128"/>
      </rPr>
      <t xml:space="preserve">PLAN AFTER COMPLETING STUDYING JAPANESE LANGUAGE COURSE </t>
    </r>
    <phoneticPr fontId="6"/>
  </si>
  <si>
    <r>
      <t xml:space="preserve">進学希望 </t>
    </r>
    <r>
      <rPr>
        <sz val="8"/>
        <color theme="1"/>
        <rFont val="ＭＳ ゴシック"/>
        <family val="3"/>
        <charset val="128"/>
      </rPr>
      <t>GO TO UNIVERSITY OR COLLEGE IN JAPAN</t>
    </r>
    <phoneticPr fontId="6"/>
  </si>
  <si>
    <r>
      <t xml:space="preserve">進学希望先学校名 </t>
    </r>
    <r>
      <rPr>
        <sz val="7"/>
        <color theme="1"/>
        <rFont val="ＭＳ ゴシック"/>
        <family val="3"/>
        <charset val="128"/>
      </rPr>
      <t>NAME OF SCHOOL WHERE APPLICANT PLANS TO GO ON</t>
    </r>
    <rPh sb="0" eb="2">
      <t>シンガク</t>
    </rPh>
    <rPh sb="2" eb="4">
      <t>キボウ</t>
    </rPh>
    <rPh sb="4" eb="5">
      <t>サキ</t>
    </rPh>
    <rPh sb="5" eb="8">
      <t>ガッコウメイ</t>
    </rPh>
    <phoneticPr fontId="6"/>
  </si>
  <si>
    <r>
      <t xml:space="preserve">希望科目 </t>
    </r>
    <r>
      <rPr>
        <sz val="8"/>
        <color theme="1"/>
        <rFont val="ＭＳ ゴシック"/>
        <family val="3"/>
        <charset val="128"/>
      </rPr>
      <t>MAJOR(COURSE) WHICH APPLICANT PLANS TO TAKE</t>
    </r>
    <rPh sb="0" eb="2">
      <t>キボウ</t>
    </rPh>
    <rPh sb="2" eb="4">
      <t>カモク</t>
    </rPh>
    <phoneticPr fontId="6"/>
  </si>
  <si>
    <r>
      <t xml:space="preserve">就職希望 </t>
    </r>
    <r>
      <rPr>
        <sz val="7"/>
        <color theme="1"/>
        <rFont val="ＭＳ ゴシック"/>
        <family val="3"/>
        <charset val="128"/>
      </rPr>
      <t>FIND EMPLOYMENT</t>
    </r>
    <phoneticPr fontId="6"/>
  </si>
  <si>
    <r>
      <t xml:space="preserve">就職予定先名称 </t>
    </r>
    <r>
      <rPr>
        <sz val="7"/>
        <color theme="1"/>
        <rFont val="ＭＳ ゴシック"/>
        <family val="3"/>
        <charset val="128"/>
      </rPr>
      <t>NAME OF COMPANY</t>
    </r>
    <phoneticPr fontId="6"/>
  </si>
  <si>
    <r>
      <t xml:space="preserve">帰国 </t>
    </r>
    <r>
      <rPr>
        <sz val="8"/>
        <color theme="1"/>
        <rFont val="ＭＳ ゴシック"/>
        <family val="3"/>
        <charset val="128"/>
      </rPr>
      <t>RETURN HOME</t>
    </r>
    <phoneticPr fontId="6"/>
  </si>
  <si>
    <r>
      <t xml:space="preserve">その他 </t>
    </r>
    <r>
      <rPr>
        <sz val="8"/>
        <color theme="1"/>
        <rFont val="ＭＳ ゴシック"/>
        <family val="3"/>
        <charset val="128"/>
      </rPr>
      <t>OTHER</t>
    </r>
    <phoneticPr fontId="6"/>
  </si>
  <si>
    <t>以上のことはすべて真実であり、私が自筆したものです。</t>
    <rPh sb="0" eb="2">
      <t>イジョウ</t>
    </rPh>
    <rPh sb="9" eb="11">
      <t>シンジツ</t>
    </rPh>
    <rPh sb="15" eb="16">
      <t>ワタシ</t>
    </rPh>
    <rPh sb="17" eb="19">
      <t>ジヒツ</t>
    </rPh>
    <phoneticPr fontId="6"/>
  </si>
  <si>
    <t>作成年月日</t>
    <rPh sb="0" eb="2">
      <t>サクセイ</t>
    </rPh>
    <rPh sb="2" eb="5">
      <t>ネンガッピ</t>
    </rPh>
    <phoneticPr fontId="6"/>
  </si>
  <si>
    <t>年</t>
    <rPh sb="0" eb="1">
      <t>ネン</t>
    </rPh>
    <phoneticPr fontId="6"/>
  </si>
  <si>
    <t>月</t>
    <rPh sb="0" eb="1">
      <t>ツキ</t>
    </rPh>
    <phoneticPr fontId="6"/>
  </si>
  <si>
    <t>日</t>
    <rPh sb="0" eb="1">
      <t>ヒ</t>
    </rPh>
    <phoneticPr fontId="6"/>
  </si>
  <si>
    <t>本人署名</t>
    <rPh sb="0" eb="2">
      <t>ホンニン</t>
    </rPh>
    <rPh sb="2" eb="4">
      <t>ショメイ</t>
    </rPh>
    <phoneticPr fontId="6"/>
  </si>
  <si>
    <t>DATE</t>
    <phoneticPr fontId="6"/>
  </si>
  <si>
    <t>YEAR</t>
    <phoneticPr fontId="6"/>
  </si>
  <si>
    <t>MONTH</t>
    <phoneticPr fontId="6"/>
  </si>
  <si>
    <t>DAY</t>
    <phoneticPr fontId="6"/>
  </si>
  <si>
    <t>SIGNATURE OF APPLICANT</t>
    <phoneticPr fontId="6"/>
  </si>
  <si>
    <t>経　費　支　弁　書</t>
    <rPh sb="0" eb="1">
      <t>ヘ</t>
    </rPh>
    <rPh sb="2" eb="3">
      <t>ヒ</t>
    </rPh>
    <rPh sb="4" eb="5">
      <t>シ</t>
    </rPh>
    <rPh sb="6" eb="7">
      <t>ベン</t>
    </rPh>
    <rPh sb="8" eb="9">
      <t>ショ</t>
    </rPh>
    <phoneticPr fontId="6"/>
  </si>
  <si>
    <t>Letter of guarantee to pay expenses</t>
    <phoneticPr fontId="6"/>
  </si>
  <si>
    <t>経費支弁の引受け経緯</t>
  </si>
  <si>
    <t>日本国法務大臣　殿</t>
    <phoneticPr fontId="6"/>
  </si>
  <si>
    <t>(学費と生活費を計算した値)</t>
    <rPh sb="1" eb="3">
      <t>ｶﾞｸﾋ</t>
    </rPh>
    <rPh sb="4" eb="7">
      <t>ｾｲｶﾂﾋ</t>
    </rPh>
    <rPh sb="8" eb="10">
      <t>ｹｲｻﾝ</t>
    </rPh>
    <rPh sb="12" eb="13">
      <t>ｱﾀｲ</t>
    </rPh>
    <phoneticPr fontId="13" type="noConversion"/>
  </si>
  <si>
    <t>登録しない</t>
    <rPh sb="0" eb="2">
      <t>ﾄｳﾛｸ</t>
    </rPh>
    <phoneticPr fontId="13" type="noConversion"/>
  </si>
  <si>
    <t>To the Minister of justice</t>
  </si>
  <si>
    <t>学費</t>
    <rPh sb="0" eb="2">
      <t>ｶﾞｸﾋ</t>
    </rPh>
    <phoneticPr fontId="13" type="noConversion"/>
  </si>
  <si>
    <t>sbr_m_stay_cost_payment_method</t>
    <phoneticPr fontId="13" type="noConversion"/>
  </si>
  <si>
    <t>payment_method_abroad_amount</t>
    <phoneticPr fontId="13" type="noConversion"/>
  </si>
  <si>
    <t>国籍</t>
    <phoneticPr fontId="6"/>
  </si>
  <si>
    <t xml:space="preserve">氏 名 </t>
    <phoneticPr fontId="6"/>
  </si>
  <si>
    <t>生活費</t>
    <rPh sb="0" eb="3">
      <t>ｾｲｶﾂﾋ</t>
    </rPh>
    <phoneticPr fontId="13" type="noConversion"/>
  </si>
  <si>
    <t>汎用項目カラム</t>
    <phoneticPr fontId="13" type="noConversion"/>
  </si>
  <si>
    <t>Nationlity</t>
    <phoneticPr fontId="6"/>
  </si>
  <si>
    <t>Name</t>
    <phoneticPr fontId="6"/>
  </si>
  <si>
    <t>支弁方法</t>
  </si>
  <si>
    <t>生年月日</t>
  </si>
  <si>
    <t>年</t>
  </si>
  <si>
    <t>月</t>
  </si>
  <si>
    <t>日</t>
    <rPh sb="0" eb="1">
      <t>ニチ</t>
    </rPh>
    <phoneticPr fontId="6"/>
  </si>
  <si>
    <t>性 別</t>
    <phoneticPr fontId="30"/>
  </si>
  <si>
    <t xml:space="preserve"> 男</t>
    <rPh sb="1" eb="2">
      <t>ダン</t>
    </rPh>
    <phoneticPr fontId="6"/>
  </si>
  <si>
    <t xml:space="preserve"> 女</t>
    <rPh sb="1" eb="2">
      <t>ジョ</t>
    </rPh>
    <phoneticPr fontId="6"/>
  </si>
  <si>
    <t>経費支弁者(年月日)</t>
    <rPh sb="6" eb="9">
      <t>ﾈﾝｶﾞｯﾋﾟ</t>
    </rPh>
    <phoneticPr fontId="13" type="noConversion"/>
  </si>
  <si>
    <t>Date of birth</t>
    <phoneticPr fontId="6"/>
  </si>
  <si>
    <t>year</t>
    <phoneticPr fontId="6"/>
  </si>
  <si>
    <t>month</t>
    <phoneticPr fontId="6"/>
  </si>
  <si>
    <t>day</t>
    <phoneticPr fontId="6"/>
  </si>
  <si>
    <t>Sex</t>
    <phoneticPr fontId="6"/>
  </si>
  <si>
    <t>Male</t>
    <phoneticPr fontId="6"/>
  </si>
  <si>
    <t>Female</t>
    <phoneticPr fontId="6"/>
  </si>
  <si>
    <t>同伴者有無</t>
  </si>
  <si>
    <t>accompanying_person</t>
  </si>
  <si>
    <t>無</t>
    <rPh sb="0" eb="1">
      <t>ナ</t>
    </rPh>
    <phoneticPr fontId="10"/>
  </si>
  <si>
    <t>　私は、この度上記の者が日本国に 在留中／入国した場合 の経費支弁者になりましたので、下記のとおり経費支弁の引受け経緯を説明するとともに、経費支弁について誓約します。</t>
    <phoneticPr fontId="6"/>
  </si>
  <si>
    <t>有無</t>
    <rPh sb="0" eb="2">
      <t>ｳﾑ</t>
    </rPh>
    <phoneticPr fontId="13" type="noConversion"/>
  </si>
  <si>
    <t>criminal_flag</t>
    <phoneticPr fontId="13" type="noConversion"/>
  </si>
  <si>
    <t>I became guarantee to pay expenses for the above-mentioned person during his/her stay / enter in Japan. I hereby pledge that I will bear the expenses in following mannar, with explanation of reason for being guarantee to pay expenses.</t>
    <phoneticPr fontId="6"/>
  </si>
  <si>
    <t>deportation_flag</t>
    <phoneticPr fontId="13" type="noConversion"/>
  </si>
  <si>
    <t>記</t>
    <rPh sb="0" eb="1">
      <t>キ</t>
    </rPh>
    <phoneticPr fontId="6"/>
  </si>
  <si>
    <r>
      <t xml:space="preserve">１　経費支弁の引受け経緯（申請者の経費の支弁を引受けた経緯及び申請者との関係について具体的に記載してください。）
</t>
    </r>
    <r>
      <rPr>
        <sz val="9"/>
        <color theme="1"/>
        <rFont val="ＭＳ Ｐゴシック"/>
        <family val="3"/>
        <charset val="128"/>
      </rPr>
      <t>Reason for being guarantee to pay expenses(Please write concretely, about the details to guarantee to pay expenses for the applicant, and about relationship with the applicant.)</t>
    </r>
    <phoneticPr fontId="6"/>
  </si>
  <si>
    <r>
      <t>２　経費支弁内容　</t>
    </r>
    <r>
      <rPr>
        <sz val="9"/>
        <color theme="1"/>
        <rFont val="ＭＳ Ｐゴシック"/>
        <family val="3"/>
        <charset val="128"/>
      </rPr>
      <t>Contents to pay expenses</t>
    </r>
    <rPh sb="2" eb="4">
      <t>ケイヒ</t>
    </rPh>
    <rPh sb="4" eb="6">
      <t>シベン</t>
    </rPh>
    <rPh sb="6" eb="8">
      <t>ナイヨウ</t>
    </rPh>
    <phoneticPr fontId="6"/>
  </si>
  <si>
    <r>
      <t>　私は、上記の者の日本国滞在について、下記のとおり経費支弁することを誓約します。また、上記の者が在留期間更新申請を行う際には、送金証明書又は本人名義の預金通帳（送金事実、経費支弁事実が記載されたもの）の写し等で、生活費等の支弁事実を明らかにする書類を提出します。　
　</t>
    </r>
    <r>
      <rPr>
        <sz val="9"/>
        <color theme="1"/>
        <rFont val="ＭＳ Ｐゴシック"/>
        <family val="3"/>
        <charset val="128"/>
      </rPr>
      <t xml:space="preserve">I hereby pledge that I will bear expenses of the above-mentioned person during his/her stay in Japan in the following manner.Moreover when applying for extension of period of stay, documents to prove the ability of covering the living and other expenses, such as copy of the Certificate of Remittance or Bankbook in the name of the applicant himself/herself will be submitted. </t>
    </r>
    <phoneticPr fontId="6"/>
  </si>
  <si>
    <t>（１）学　　費</t>
    <rPh sb="3" eb="4">
      <t>ガク</t>
    </rPh>
    <rPh sb="6" eb="7">
      <t>ヒ</t>
    </rPh>
    <phoneticPr fontId="6"/>
  </si>
  <si>
    <t>年間</t>
    <rPh sb="0" eb="2">
      <t>ネンカン</t>
    </rPh>
    <phoneticPr fontId="6"/>
  </si>
  <si>
    <t>円</t>
    <rPh sb="0" eb="1">
      <t>エン</t>
    </rPh>
    <phoneticPr fontId="6"/>
  </si>
  <si>
    <t>Tuition Fees</t>
    <phoneticPr fontId="6"/>
  </si>
  <si>
    <t>Per year</t>
    <phoneticPr fontId="6"/>
  </si>
  <si>
    <t>Japanese Yen</t>
    <phoneticPr fontId="6"/>
  </si>
  <si>
    <t>（２）生 活 費</t>
    <rPh sb="3" eb="4">
      <t>ナマ</t>
    </rPh>
    <rPh sb="5" eb="6">
      <t>カツ</t>
    </rPh>
    <rPh sb="7" eb="8">
      <t>ヒ</t>
    </rPh>
    <phoneticPr fontId="6"/>
  </si>
  <si>
    <t>月額</t>
    <rPh sb="0" eb="2">
      <t>ゲツガク</t>
    </rPh>
    <phoneticPr fontId="6"/>
  </si>
  <si>
    <t>Living Expenses</t>
    <phoneticPr fontId="6"/>
  </si>
  <si>
    <t>Per Month</t>
    <phoneticPr fontId="6"/>
  </si>
  <si>
    <t>（３）支弁方法</t>
    <rPh sb="3" eb="5">
      <t>シベン</t>
    </rPh>
    <rPh sb="5" eb="7">
      <t>ホウホウ</t>
    </rPh>
    <phoneticPr fontId="6"/>
  </si>
  <si>
    <t>（送金・振込み等支弁方法を具体的に書いてください。）</t>
    <rPh sb="1" eb="3">
      <t>ソウキン</t>
    </rPh>
    <rPh sb="4" eb="6">
      <t>フリコ</t>
    </rPh>
    <rPh sb="7" eb="8">
      <t>ナド</t>
    </rPh>
    <rPh sb="8" eb="10">
      <t>シベン</t>
    </rPh>
    <rPh sb="10" eb="12">
      <t>ホウホウ</t>
    </rPh>
    <rPh sb="13" eb="15">
      <t>グタイ</t>
    </rPh>
    <rPh sb="15" eb="16">
      <t>テキ</t>
    </rPh>
    <rPh sb="17" eb="18">
      <t>カ</t>
    </rPh>
    <phoneticPr fontId="6"/>
  </si>
  <si>
    <t>Method of support(Specify method of payment,transfer etc)</t>
    <phoneticPr fontId="6"/>
  </si>
  <si>
    <t>経費支弁者</t>
    <rPh sb="0" eb="2">
      <t>ケイヒ</t>
    </rPh>
    <rPh sb="2" eb="4">
      <t>シベン</t>
    </rPh>
    <rPh sb="4" eb="5">
      <t>シャ</t>
    </rPh>
    <phoneticPr fontId="6"/>
  </si>
  <si>
    <t>Name of supporter</t>
    <phoneticPr fontId="6"/>
  </si>
  <si>
    <t>住　所</t>
    <rPh sb="0" eb="1">
      <t>ジュウ</t>
    </rPh>
    <rPh sb="2" eb="3">
      <t>ショ</t>
    </rPh>
    <phoneticPr fontId="6"/>
  </si>
  <si>
    <t>電話番号</t>
    <phoneticPr fontId="6"/>
  </si>
  <si>
    <t>Address</t>
    <phoneticPr fontId="6"/>
  </si>
  <si>
    <t>Telephone No.</t>
    <phoneticPr fontId="6"/>
  </si>
  <si>
    <t>氏名（署名）</t>
    <rPh sb="0" eb="2">
      <t>シメイ</t>
    </rPh>
    <rPh sb="3" eb="5">
      <t>ショメイ</t>
    </rPh>
    <phoneticPr fontId="6"/>
  </si>
  <si>
    <t>㊞</t>
    <phoneticPr fontId="6"/>
  </si>
  <si>
    <t>学生との関係</t>
    <rPh sb="0" eb="2">
      <t>ガクセイ</t>
    </rPh>
    <rPh sb="4" eb="6">
      <t>カンケイ</t>
    </rPh>
    <phoneticPr fontId="6"/>
  </si>
  <si>
    <t>Name（Signature)of supporter</t>
    <phoneticPr fontId="6"/>
  </si>
  <si>
    <t>Relationship with applicant</t>
    <phoneticPr fontId="6"/>
  </si>
  <si>
    <t>添付資料</t>
    <phoneticPr fontId="6"/>
  </si>
  <si>
    <t>ATTACHED FILE</t>
    <phoneticPr fontId="6"/>
  </si>
  <si>
    <r>
      <rPr>
        <sz val="9"/>
        <color theme="1"/>
        <rFont val="ＭＳ ゴシック"/>
        <family val="3"/>
        <charset val="128"/>
      </rPr>
      <t xml:space="preserve">学歴(初等教育から順次最終学歴まで全て記載する事) </t>
    </r>
    <r>
      <rPr>
        <sz val="6"/>
        <color theme="1"/>
        <rFont val="ＭＳ ゴシック"/>
        <family val="3"/>
        <charset val="128"/>
      </rPr>
      <t>EDUCATION RECORD (FRON AN ELEMENTALY SCHOOL TO THE LAST HIGHEST SCHOOL ATTENDED)</t>
    </r>
    <rPh sb="0" eb="2">
      <t>ガクレキ</t>
    </rPh>
    <rPh sb="3" eb="5">
      <t>ショトウ</t>
    </rPh>
    <rPh sb="5" eb="7">
      <t>キョウイク</t>
    </rPh>
    <rPh sb="9" eb="11">
      <t>ジュンジ</t>
    </rPh>
    <rPh sb="11" eb="13">
      <t>サイシュウ</t>
    </rPh>
    <rPh sb="13" eb="15">
      <t>ガクレキ</t>
    </rPh>
    <rPh sb="17" eb="18">
      <t>スベ</t>
    </rPh>
    <rPh sb="19" eb="21">
      <t>キサイ</t>
    </rPh>
    <rPh sb="23" eb="24">
      <t>コト</t>
    </rPh>
    <phoneticPr fontId="6"/>
  </si>
  <si>
    <r>
      <t xml:space="preserve">職歴・兵役等 </t>
    </r>
    <r>
      <rPr>
        <sz val="8"/>
        <color theme="1"/>
        <rFont val="ＭＳ ゴシック"/>
        <family val="3"/>
        <charset val="128"/>
      </rPr>
      <t>OCCUPATION HISTORY. WRITE EXPERIENCE OF EMPLOYMENT IN ORDER OF DATE OF EMPLOYMENT</t>
    </r>
    <rPh sb="0" eb="2">
      <t>ショクレキ</t>
    </rPh>
    <rPh sb="3" eb="5">
      <t>ヘイエキ</t>
    </rPh>
    <rPh sb="5" eb="6">
      <t>トウ</t>
    </rPh>
    <phoneticPr fontId="6"/>
  </si>
  <si>
    <r>
      <t xml:space="preserve">日本語学習歴 </t>
    </r>
    <r>
      <rPr>
        <sz val="8"/>
        <color theme="1"/>
        <rFont val="ＭＳ ゴシック"/>
        <family val="3"/>
        <charset val="128"/>
      </rPr>
      <t>EXPERIENCE IN STUDYING JAPANESE</t>
    </r>
    <phoneticPr fontId="6"/>
  </si>
  <si>
    <r>
      <t xml:space="preserve">出入国歴 </t>
    </r>
    <r>
      <rPr>
        <sz val="8"/>
        <color theme="1"/>
        <rFont val="ＭＳ ゴシック"/>
        <family val="3"/>
        <charset val="128"/>
      </rPr>
      <t>IMMIGRATION RECORD TO JAPAN</t>
    </r>
    <phoneticPr fontId="6"/>
  </si>
  <si>
    <r>
      <t xml:space="preserve">出国年月日
</t>
    </r>
    <r>
      <rPr>
        <sz val="7"/>
        <color theme="1"/>
        <rFont val="ＭＳ ゴシック"/>
        <family val="3"/>
        <charset val="128"/>
      </rPr>
      <t>DATE OF DEPARTURE</t>
    </r>
    <rPh sb="0" eb="2">
      <t>シュッコク</t>
    </rPh>
    <rPh sb="2" eb="5">
      <t>ネンガッピ</t>
    </rPh>
    <phoneticPr fontId="6"/>
  </si>
  <si>
    <r>
      <t>本国における家族　</t>
    </r>
    <r>
      <rPr>
        <sz val="8"/>
        <color theme="1"/>
        <rFont val="ＭＳ ゴシック"/>
        <family val="3"/>
        <charset val="128"/>
      </rPr>
      <t xml:space="preserve">FAMILY MEMBERS IN YOUR COUNTRY </t>
    </r>
    <phoneticPr fontId="6"/>
  </si>
  <si>
    <r>
      <t>日本在住の家族・親戚　</t>
    </r>
    <r>
      <rPr>
        <sz val="8"/>
        <color theme="1"/>
        <rFont val="ＭＳ ゴシック"/>
        <family val="3"/>
        <charset val="128"/>
      </rPr>
      <t>FAMILY/RELATIVES IN JAPAN（IF ANY）</t>
    </r>
    <phoneticPr fontId="6"/>
  </si>
  <si>
    <r>
      <rPr>
        <sz val="10"/>
        <color theme="1"/>
        <rFont val="ＭＳ ゴシック"/>
        <family val="3"/>
        <charset val="128"/>
      </rPr>
      <t>13.滞在予定期間</t>
    </r>
    <r>
      <rPr>
        <sz val="9"/>
        <color theme="1"/>
        <rFont val="ＭＳ ゴシック"/>
        <family val="3"/>
        <charset val="128"/>
      </rPr>
      <t xml:space="preserve">
</t>
    </r>
    <r>
      <rPr>
        <sz val="7"/>
        <color theme="1"/>
        <rFont val="ＭＳ ゴシック"/>
        <family val="3"/>
        <charset val="128"/>
      </rPr>
      <t>PERIOD OF STAY</t>
    </r>
    <rPh sb="3" eb="5">
      <t>タイザイ</t>
    </rPh>
    <rPh sb="5" eb="7">
      <t>ヨテイ</t>
    </rPh>
    <rPh sb="7" eb="9">
      <t>キカン</t>
    </rPh>
    <phoneticPr fontId="6"/>
  </si>
  <si>
    <t>JLCT</t>
    <phoneticPr fontId="5"/>
  </si>
  <si>
    <t>STBJ</t>
    <phoneticPr fontId="5"/>
  </si>
  <si>
    <t>J.TEST</t>
    <phoneticPr fontId="5"/>
  </si>
  <si>
    <t>J-cert</t>
    <phoneticPr fontId="5"/>
  </si>
  <si>
    <t>TOPJ</t>
    <phoneticPr fontId="5"/>
  </si>
  <si>
    <t>BJ1</t>
    <phoneticPr fontId="5"/>
  </si>
  <si>
    <t>BJ2</t>
    <phoneticPr fontId="5"/>
  </si>
  <si>
    <t>BJ3</t>
  </si>
  <si>
    <t>BJ4</t>
  </si>
  <si>
    <t>BJ5</t>
  </si>
  <si>
    <t>上級</t>
    <rPh sb="0" eb="2">
      <t>ジョウキュウ</t>
    </rPh>
    <phoneticPr fontId="5"/>
  </si>
  <si>
    <t>中級</t>
    <rPh sb="0" eb="2">
      <t>チュウキュウ</t>
    </rPh>
    <phoneticPr fontId="5"/>
  </si>
  <si>
    <t>初級</t>
    <rPh sb="0" eb="2">
      <t>ショキュウ</t>
    </rPh>
    <phoneticPr fontId="5"/>
  </si>
  <si>
    <t>JCT1</t>
    <phoneticPr fontId="5"/>
  </si>
  <si>
    <t>JCT2</t>
    <phoneticPr fontId="5"/>
  </si>
  <si>
    <t>JCT3</t>
  </si>
  <si>
    <t>JCT4</t>
  </si>
  <si>
    <t>JCT5</t>
  </si>
  <si>
    <t>特A級</t>
    <rPh sb="0" eb="1">
      <t>トク</t>
    </rPh>
    <rPh sb="2" eb="3">
      <t>キュウ</t>
    </rPh>
    <phoneticPr fontId="5"/>
  </si>
  <si>
    <t>A級</t>
    <rPh sb="1" eb="2">
      <t>キュウ</t>
    </rPh>
    <phoneticPr fontId="5"/>
  </si>
  <si>
    <t>準A級</t>
    <rPh sb="0" eb="1">
      <t>ジュン</t>
    </rPh>
    <rPh sb="2" eb="3">
      <t>キュウ</t>
    </rPh>
    <phoneticPr fontId="5"/>
  </si>
  <si>
    <t>B級</t>
    <rPh sb="1" eb="2">
      <t>キュウ</t>
    </rPh>
    <phoneticPr fontId="5"/>
  </si>
  <si>
    <t>C級</t>
    <rPh sb="1" eb="2">
      <t>キュウ</t>
    </rPh>
    <phoneticPr fontId="5"/>
  </si>
  <si>
    <t>D級</t>
    <rPh sb="1" eb="2">
      <t>キュウ</t>
    </rPh>
    <phoneticPr fontId="5"/>
  </si>
  <si>
    <t>E級</t>
    <rPh sb="1" eb="2">
      <t>キュウ</t>
    </rPh>
    <phoneticPr fontId="5"/>
  </si>
  <si>
    <t>F級</t>
    <rPh sb="1" eb="2">
      <t>キュウ</t>
    </rPh>
    <phoneticPr fontId="5"/>
  </si>
  <si>
    <t>G級</t>
    <rPh sb="1" eb="2">
      <t>キュウ</t>
    </rPh>
    <phoneticPr fontId="5"/>
  </si>
  <si>
    <t>japanese_ability_organization_address</t>
    <phoneticPr fontId="13" type="noConversion"/>
  </si>
  <si>
    <t>日本語能力機関住所</t>
    <rPh sb="0" eb="5">
      <t>ニホンゴノウリョク</t>
    </rPh>
    <rPh sb="5" eb="7">
      <t>キカン</t>
    </rPh>
    <rPh sb="7" eb="9">
      <t>ジュウショ</t>
    </rPh>
    <phoneticPr fontId="2"/>
  </si>
  <si>
    <t>日本語能力試験日</t>
    <rPh sb="0" eb="5">
      <t>ニホンゴノウリョク</t>
    </rPh>
    <rPh sb="5" eb="8">
      <t>シケンビ</t>
    </rPh>
    <phoneticPr fontId="2"/>
  </si>
  <si>
    <t>japanese_ability_examination_date</t>
    <phoneticPr fontId="13" type="noConversion"/>
  </si>
  <si>
    <t>マスター級</t>
    <rPh sb="4" eb="5">
      <t>キュウ</t>
    </rPh>
    <phoneticPr fontId="5"/>
  </si>
  <si>
    <t>準上級</t>
    <rPh sb="0" eb="3">
      <t>ジュンジョウキュウ</t>
    </rPh>
    <phoneticPr fontId="5"/>
  </si>
  <si>
    <t>準中級</t>
    <rPh sb="0" eb="3">
      <t>ジュンチュウキュウ</t>
    </rPh>
    <phoneticPr fontId="5"/>
  </si>
  <si>
    <t>上級A</t>
    <rPh sb="0" eb="2">
      <t>ジョウキュウ</t>
    </rPh>
    <phoneticPr fontId="5"/>
  </si>
  <si>
    <t>上級B</t>
    <rPh sb="0" eb="2">
      <t>ジョウキュウ</t>
    </rPh>
    <phoneticPr fontId="5"/>
  </si>
  <si>
    <t>上級C</t>
    <rPh sb="0" eb="2">
      <t>ジョウキュウ</t>
    </rPh>
    <phoneticPr fontId="5"/>
  </si>
  <si>
    <t>中級A</t>
    <rPh sb="0" eb="2">
      <t>チュウキュウ</t>
    </rPh>
    <phoneticPr fontId="5"/>
  </si>
  <si>
    <t>中級B</t>
    <rPh sb="0" eb="2">
      <t>チュウキュウ</t>
    </rPh>
    <phoneticPr fontId="5"/>
  </si>
  <si>
    <t>中級C</t>
    <rPh sb="0" eb="2">
      <t>チュウキュウ</t>
    </rPh>
    <phoneticPr fontId="5"/>
  </si>
  <si>
    <t>初級A-4</t>
    <rPh sb="0" eb="2">
      <t>ショキュウ</t>
    </rPh>
    <phoneticPr fontId="5"/>
  </si>
  <si>
    <t>初級A-5</t>
    <rPh sb="0" eb="2">
      <t>ショキュウ</t>
    </rPh>
    <phoneticPr fontId="5"/>
  </si>
  <si>
    <t>初級B</t>
    <rPh sb="0" eb="2">
      <t>ショキュウ</t>
    </rPh>
    <phoneticPr fontId="5"/>
  </si>
  <si>
    <t>初級C</t>
    <rPh sb="0" eb="2">
      <t>ショキュウ</t>
    </rPh>
    <phoneticPr fontId="5"/>
  </si>
  <si>
    <r>
      <rPr>
        <sz val="9"/>
        <color theme="1"/>
        <rFont val="ＭＳ ゴシック"/>
        <family val="3"/>
        <charset val="128"/>
      </rPr>
      <t>日</t>
    </r>
    <r>
      <rPr>
        <sz val="7"/>
        <color theme="1"/>
        <rFont val="ＭＳ ゴシック"/>
        <family val="3"/>
        <charset val="128"/>
      </rPr>
      <t>DAY</t>
    </r>
    <rPh sb="0" eb="1">
      <t>ニチ</t>
    </rPh>
    <phoneticPr fontId="5"/>
  </si>
  <si>
    <t>I HEREBY DECLARE THE ABOVE STATEMENT IS TRUE AND CORRECT.</t>
  </si>
  <si>
    <t>JPT</t>
    <phoneticPr fontId="5"/>
  </si>
  <si>
    <t>CEFR-A2相当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</si>
</sst>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等线"/>
      <family val="2"/>
      <scheme val="minor"/>
    </font>
    <font>
      <sz val="11"/>
      <color theme="1"/>
      <name val="等线"/>
      <family val="2"/>
      <charset val="128"/>
      <scheme val="minor"/>
    </font>
    <font>
      <sz val="11"/>
      <color theme="1"/>
      <name val="等线"/>
      <family val="2"/>
      <charset val="128"/>
      <scheme val="minor"/>
    </font>
    <font>
      <sz val="10"/>
      <color theme="1"/>
      <name val="Meiryo UI"/>
      <family val="3"/>
      <charset val="128"/>
    </font>
    <font>
      <b/>
      <sz val="20"/>
      <color theme="1"/>
      <name val="ＭＳ ゴシック"/>
      <family val="2"/>
      <charset val="128"/>
    </font>
    <font>
      <sz val="6"/>
      <name val="等线"/>
      <family val="3"/>
      <charset val="128"/>
      <scheme val="minor"/>
    </font>
    <font>
      <sz val="6"/>
      <name val="等线"/>
      <family val="2"/>
      <charset val="128"/>
      <scheme val="minor"/>
    </font>
    <font>
      <b/>
      <sz val="20"/>
      <color theme="1"/>
      <name val="ＭＳ ゴシック"/>
      <family val="3"/>
      <charset val="128"/>
    </font>
    <font>
      <sz val="11"/>
      <color theme="1"/>
      <name val="ＭＳ ゴシック"/>
      <family val="3"/>
      <charset val="128"/>
    </font>
    <font>
      <sz val="10"/>
      <color theme="1"/>
      <name val="ＭＳ ゴシック"/>
      <family val="3"/>
      <charset val="128"/>
    </font>
    <font>
      <sz val="6"/>
      <name val="Meiryo UI"/>
      <family val="3"/>
      <charset val="128"/>
    </font>
    <font>
      <sz val="12"/>
      <color theme="1"/>
      <name val="ＭＳ ゴシック"/>
      <family val="3"/>
      <charset val="128"/>
    </font>
    <font>
      <sz val="8"/>
      <color theme="1"/>
      <name val="ＭＳ ゴシック"/>
      <family val="3"/>
      <charset val="128"/>
    </font>
    <font>
      <sz val="8"/>
      <name val="等线"/>
      <family val="2"/>
      <charset val="129"/>
      <scheme val="minor"/>
    </font>
    <font>
      <sz val="9"/>
      <color theme="1"/>
      <name val="ＭＳ ゴシック"/>
      <family val="3"/>
      <charset val="128"/>
    </font>
    <font>
      <sz val="7"/>
      <color theme="1"/>
      <name val="ＭＳ ゴシック"/>
      <family val="3"/>
      <charset val="128"/>
    </font>
    <font>
      <sz val="6"/>
      <color theme="1"/>
      <name val="ＭＳ ゴシック"/>
      <family val="3"/>
      <charset val="128"/>
    </font>
    <font>
      <sz val="5"/>
      <color theme="1"/>
      <name val="ＭＳ ゴシック"/>
      <family val="3"/>
      <charset val="128"/>
    </font>
    <font>
      <b/>
      <sz val="10"/>
      <color theme="1"/>
      <name val="ＭＳ ゴシック"/>
      <family val="3"/>
      <charset val="128"/>
    </font>
    <font>
      <sz val="11"/>
      <name val="ＭＳ ゴシック"/>
      <family val="3"/>
      <charset val="128"/>
    </font>
    <font>
      <sz val="11"/>
      <name val="ＭＳ Ｐゴシック"/>
      <family val="3"/>
      <charset val="128"/>
    </font>
    <font>
      <sz val="10"/>
      <color rgb="FFFF0000"/>
      <name val="ＭＳ ゴシック"/>
      <family val="3"/>
      <charset val="128"/>
    </font>
    <font>
      <b/>
      <sz val="18"/>
      <color theme="1"/>
      <name val="ＭＳ Ｐゴシック"/>
      <family val="3"/>
      <charset val="128"/>
    </font>
    <font>
      <sz val="11"/>
      <color theme="1"/>
      <name val="ＭＳ Ｐゴシック"/>
      <family val="3"/>
      <charset val="128"/>
    </font>
    <font>
      <sz val="18"/>
      <color theme="1"/>
      <name val="ＭＳ Ｐゴシック"/>
      <family val="3"/>
      <charset val="128"/>
    </font>
    <font>
      <sz val="10"/>
      <color theme="1"/>
      <name val="ＭＳ Ｐゴシック"/>
      <family val="3"/>
      <charset val="128"/>
    </font>
    <font>
      <sz val="12"/>
      <name val="ＭＳ Ｐゴシック"/>
      <family val="3"/>
      <charset val="128"/>
    </font>
    <font>
      <sz val="10"/>
      <name val="ＭＳ Ｐゴシック"/>
      <family val="3"/>
      <charset val="128"/>
    </font>
    <font>
      <sz val="12"/>
      <color theme="1"/>
      <name val="ＭＳ Ｐゴシック"/>
      <family val="3"/>
      <charset val="128"/>
    </font>
    <font>
      <sz val="9"/>
      <color theme="1"/>
      <name val="ＭＳ Ｐゴシック"/>
      <family val="3"/>
      <charset val="128"/>
    </font>
    <font>
      <sz val="6"/>
      <name val="宋体"/>
      <family val="3"/>
      <charset val="128"/>
    </font>
    <font>
      <b/>
      <sz val="11"/>
      <name val="ＭＳ Ｐゴシック"/>
      <family val="3"/>
      <charset val="128"/>
    </font>
    <font>
      <b/>
      <sz val="12"/>
      <name val="ＭＳ Ｐゴシック"/>
      <family val="3"/>
      <charset val="128"/>
    </font>
    <font>
      <b/>
      <sz val="10"/>
      <color theme="1"/>
      <name val="ＭＳ Ｐゴシック"/>
      <family val="3"/>
      <charset val="128"/>
    </font>
    <font>
      <b/>
      <sz val="16"/>
      <color theme="1"/>
      <name val="ＭＳ ゴシック"/>
      <family val="3"/>
      <charset val="128"/>
    </font>
    <font>
      <b/>
      <sz val="8"/>
      <color theme="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dashed">
        <color indexed="64"/>
      </right>
      <top style="medium">
        <color indexed="64"/>
      </top>
      <bottom/>
      <diagonal/>
    </border>
    <border>
      <left style="dashed">
        <color indexed="64"/>
      </left>
      <right style="dashed">
        <color indexed="64"/>
      </right>
      <top style="medium">
        <color indexed="64"/>
      </top>
      <bottom style="dashed">
        <color indexed="64"/>
      </bottom>
      <diagonal/>
    </border>
    <border>
      <left style="dashed">
        <color indexed="64"/>
      </left>
      <right style="thin">
        <color indexed="64"/>
      </right>
      <top style="medium">
        <color indexed="64"/>
      </top>
      <bottom style="dashed">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dashed">
        <color indexed="64"/>
      </right>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dashed">
        <color indexed="64"/>
      </right>
      <top style="thin">
        <color indexed="64"/>
      </top>
      <bottom/>
      <diagonal/>
    </border>
    <border>
      <left style="dashed">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right style="dashed">
        <color indexed="64"/>
      </right>
      <top/>
      <bottom/>
      <diagonal/>
    </border>
    <border>
      <left style="dashed">
        <color indexed="64"/>
      </left>
      <right/>
      <top/>
      <bottom/>
      <diagonal/>
    </border>
    <border>
      <left/>
      <right style="thin">
        <color indexed="64"/>
      </right>
      <top/>
      <bottom/>
      <diagonal/>
    </border>
    <border>
      <left style="dashed">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medium">
        <color indexed="64"/>
      </right>
      <top/>
      <bottom style="medium">
        <color indexed="64"/>
      </bottom>
      <diagonal/>
    </border>
    <border>
      <left style="dashed">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medium">
        <color indexed="64"/>
      </right>
      <top style="thin">
        <color indexed="64"/>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thin">
        <color indexed="64"/>
      </right>
      <top style="dashed">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dashed">
        <color indexed="64"/>
      </right>
      <top style="thin">
        <color indexed="64"/>
      </top>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dashed">
        <color indexed="64"/>
      </right>
      <top/>
      <bottom/>
      <diagonal/>
    </border>
    <border>
      <left/>
      <right style="dotted">
        <color indexed="64"/>
      </right>
      <top/>
      <bottom/>
      <diagonal/>
    </border>
    <border>
      <left style="dotted">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s>
  <cellStyleXfs count="7">
    <xf numFmtId="0" fontId="0" fillId="0" borderId="0"/>
    <xf numFmtId="0" fontId="3" fillId="0" borderId="0">
      <alignment vertical="center"/>
    </xf>
    <xf numFmtId="0" fontId="19" fillId="0" borderId="0"/>
    <xf numFmtId="0" fontId="20" fillId="0" borderId="0">
      <alignment vertical="center"/>
    </xf>
    <xf numFmtId="0" fontId="20" fillId="0" borderId="0">
      <alignment vertical="center"/>
    </xf>
    <xf numFmtId="38" fontId="3" fillId="0" borderId="0" applyFont="0" applyFill="0" applyBorder="0" applyAlignment="0" applyProtection="0">
      <alignment vertical="center"/>
    </xf>
    <xf numFmtId="0" fontId="1" fillId="0" borderId="0">
      <alignment vertical="center"/>
    </xf>
  </cellStyleXfs>
  <cellXfs count="598">
    <xf numFmtId="0" fontId="0" fillId="0" borderId="0" xfId="0"/>
    <xf numFmtId="0" fontId="8" fillId="0" borderId="0" xfId="1" applyFont="1" applyAlignment="1">
      <alignment vertical="center" shrinkToFit="1"/>
    </xf>
    <xf numFmtId="0" fontId="9" fillId="0" borderId="1" xfId="1" applyFont="1" applyBorder="1">
      <alignment vertical="center"/>
    </xf>
    <xf numFmtId="0" fontId="12" fillId="0" borderId="0" xfId="1" applyFont="1" applyAlignment="1">
      <alignment vertical="center" shrinkToFit="1"/>
    </xf>
    <xf numFmtId="0" fontId="9" fillId="0" borderId="1" xfId="1" applyFont="1" applyBorder="1" applyAlignment="1">
      <alignment horizontal="left" vertical="center" wrapText="1"/>
    </xf>
    <xf numFmtId="0" fontId="9" fillId="0" borderId="2" xfId="1" applyFont="1" applyBorder="1" applyAlignment="1">
      <alignment horizontal="left" vertical="center" wrapText="1"/>
    </xf>
    <xf numFmtId="0" fontId="14" fillId="0" borderId="0" xfId="1" applyFont="1" applyAlignment="1">
      <alignment vertical="center" shrinkToFit="1"/>
    </xf>
    <xf numFmtId="0" fontId="16" fillId="0" borderId="0" xfId="1" applyFont="1" applyAlignment="1">
      <alignment vertical="center" shrinkToFit="1"/>
    </xf>
    <xf numFmtId="0" fontId="14" fillId="0" borderId="21" xfId="1" applyFont="1" applyBorder="1" applyAlignment="1">
      <alignment vertical="center" shrinkToFit="1"/>
    </xf>
    <xf numFmtId="0" fontId="9" fillId="0" borderId="0" xfId="1" applyFont="1" applyAlignment="1">
      <alignment vertical="center" shrinkToFit="1"/>
    </xf>
    <xf numFmtId="0" fontId="16" fillId="0" borderId="0" xfId="1" applyFont="1" applyAlignment="1">
      <alignment horizontal="center" vertical="center" shrinkToFit="1"/>
    </xf>
    <xf numFmtId="0" fontId="14" fillId="0" borderId="0" xfId="1" applyFont="1" applyAlignment="1">
      <alignment horizontal="center" vertical="center" shrinkToFit="1"/>
    </xf>
    <xf numFmtId="0" fontId="9" fillId="0" borderId="21" xfId="1" applyFont="1" applyBorder="1" applyAlignment="1">
      <alignment vertical="center" shrinkToFit="1"/>
    </xf>
    <xf numFmtId="0" fontId="9" fillId="0" borderId="31" xfId="1" applyFont="1" applyBorder="1" applyAlignment="1">
      <alignment vertical="center" shrinkToFit="1"/>
    </xf>
    <xf numFmtId="0" fontId="15" fillId="0" borderId="46" xfId="1" applyFont="1" applyBorder="1" applyAlignment="1">
      <alignment vertical="center" shrinkToFit="1"/>
    </xf>
    <xf numFmtId="0" fontId="9" fillId="0" borderId="0" xfId="1" applyFont="1">
      <alignment vertical="center"/>
    </xf>
    <xf numFmtId="0" fontId="9" fillId="0" borderId="0" xfId="1" applyFont="1" applyAlignment="1">
      <alignment horizontal="center" vertical="center" shrinkToFit="1"/>
    </xf>
    <xf numFmtId="14" fontId="9" fillId="0" borderId="1" xfId="1" applyNumberFormat="1" applyFont="1" applyBorder="1">
      <alignment vertical="center"/>
    </xf>
    <xf numFmtId="0" fontId="21" fillId="0" borderId="0" xfId="1" applyFont="1" applyAlignment="1">
      <alignment vertical="center" shrinkToFit="1"/>
    </xf>
    <xf numFmtId="0" fontId="23" fillId="0" borderId="0" xfId="1" applyFont="1">
      <alignment vertical="center"/>
    </xf>
    <xf numFmtId="0" fontId="25" fillId="0" borderId="0" xfId="1" applyFont="1">
      <alignment vertical="center"/>
    </xf>
    <xf numFmtId="49" fontId="26" fillId="0" borderId="0" xfId="4" applyNumberFormat="1" applyFont="1" applyAlignment="1">
      <alignment horizontal="center" vertical="center"/>
    </xf>
    <xf numFmtId="49" fontId="20" fillId="0" borderId="0" xfId="4" applyNumberFormat="1" applyAlignment="1">
      <alignment vertical="top" wrapText="1"/>
    </xf>
    <xf numFmtId="0" fontId="28" fillId="0" borderId="0" xfId="1" applyFont="1">
      <alignment vertical="center"/>
    </xf>
    <xf numFmtId="0" fontId="29" fillId="0" borderId="0" xfId="1" applyFont="1">
      <alignment vertical="center"/>
    </xf>
    <xf numFmtId="49" fontId="26" fillId="0" borderId="0" xfId="4" applyNumberFormat="1" applyFont="1" applyAlignment="1">
      <alignment horizontal="center" vertical="center" shrinkToFit="1"/>
    </xf>
    <xf numFmtId="49" fontId="20" fillId="0" borderId="0" xfId="4" applyNumberFormat="1" applyAlignment="1">
      <alignment horizontal="center" vertical="center" shrinkToFit="1"/>
    </xf>
    <xf numFmtId="0" fontId="20" fillId="0" borderId="0" xfId="1" applyFont="1" applyAlignment="1">
      <alignment vertical="center" shrinkToFit="1"/>
    </xf>
    <xf numFmtId="49" fontId="31" fillId="0" borderId="12" xfId="4" applyNumberFormat="1" applyFont="1" applyBorder="1" applyAlignment="1">
      <alignment vertical="center" wrapText="1" shrinkToFit="1"/>
    </xf>
    <xf numFmtId="49" fontId="23" fillId="0" borderId="12" xfId="4" applyNumberFormat="1" applyFont="1" applyBorder="1" applyAlignment="1">
      <alignment vertical="center" shrinkToFit="1"/>
    </xf>
    <xf numFmtId="49" fontId="28" fillId="0" borderId="0" xfId="4" applyNumberFormat="1" applyFont="1" applyAlignment="1">
      <alignment vertical="center" shrinkToFit="1"/>
    </xf>
    <xf numFmtId="49" fontId="32" fillId="0" borderId="0" xfId="4" applyNumberFormat="1" applyFont="1" applyAlignment="1">
      <alignment vertical="center" wrapText="1" shrinkToFit="1"/>
    </xf>
    <xf numFmtId="0" fontId="3" fillId="0" borderId="2" xfId="1" applyBorder="1" applyAlignment="1">
      <alignment horizontal="left" vertical="center" wrapText="1"/>
    </xf>
    <xf numFmtId="0" fontId="3" fillId="0" borderId="1" xfId="1" applyBorder="1" applyAlignment="1">
      <alignment horizontal="left" vertical="center" wrapText="1"/>
    </xf>
    <xf numFmtId="0" fontId="29" fillId="0" borderId="0" xfId="1" applyFont="1" applyAlignment="1">
      <alignment vertical="center" wrapText="1"/>
    </xf>
    <xf numFmtId="0" fontId="23" fillId="0" borderId="0" xfId="1" applyFont="1" applyAlignment="1">
      <alignment vertical="center" wrapText="1"/>
    </xf>
    <xf numFmtId="0" fontId="29" fillId="0" borderId="0" xfId="1" applyFont="1" applyAlignment="1">
      <alignment horizontal="center" vertical="center"/>
    </xf>
    <xf numFmtId="0" fontId="29" fillId="0" borderId="0" xfId="1" applyFont="1" applyAlignment="1">
      <alignment horizontal="left" vertical="center"/>
    </xf>
    <xf numFmtId="0" fontId="9" fillId="0" borderId="2" xfId="1" applyFont="1" applyBorder="1" applyAlignment="1">
      <alignment horizontal="left" vertical="center"/>
    </xf>
    <xf numFmtId="0" fontId="9" fillId="0" borderId="0" xfId="6" applyFont="1" applyAlignment="1">
      <alignment vertical="center" shrinkToFit="1"/>
    </xf>
    <xf numFmtId="0" fontId="14" fillId="0" borderId="0" xfId="6" applyFont="1" applyAlignment="1">
      <alignment horizontal="center" vertical="center" shrinkToFit="1"/>
    </xf>
    <xf numFmtId="0" fontId="14" fillId="0" borderId="0" xfId="6" applyFont="1" applyAlignment="1">
      <alignment vertical="center" shrinkToFit="1"/>
    </xf>
    <xf numFmtId="0" fontId="16" fillId="0" borderId="0" xfId="6" applyFont="1" applyAlignment="1">
      <alignment horizontal="center" vertical="center" shrinkToFit="1"/>
    </xf>
    <xf numFmtId="0" fontId="16" fillId="0" borderId="0" xfId="6" applyFont="1" applyAlignment="1">
      <alignment vertical="center" shrinkToFit="1"/>
    </xf>
    <xf numFmtId="0" fontId="8" fillId="0" borderId="0" xfId="6" applyFont="1" applyAlignment="1">
      <alignment vertical="center" shrinkToFit="1"/>
    </xf>
    <xf numFmtId="0" fontId="14" fillId="0" borderId="0" xfId="1" applyFont="1">
      <alignment vertical="center"/>
    </xf>
    <xf numFmtId="14" fontId="8" fillId="0" borderId="0" xfId="1" applyNumberFormat="1" applyFont="1" applyAlignment="1">
      <alignment vertical="center" shrinkToFit="1"/>
    </xf>
    <xf numFmtId="14" fontId="14" fillId="0" borderId="0" xfId="1" applyNumberFormat="1" applyFont="1" applyAlignment="1">
      <alignment vertical="center" shrinkToFit="1"/>
    </xf>
    <xf numFmtId="0" fontId="14" fillId="0" borderId="1" xfId="1" applyFont="1" applyBorder="1" applyAlignment="1">
      <alignment vertical="center" shrinkToFit="1"/>
    </xf>
    <xf numFmtId="14" fontId="14" fillId="0" borderId="1" xfId="1" applyNumberFormat="1" applyFont="1" applyBorder="1" applyAlignment="1">
      <alignment vertical="center" shrinkToFit="1"/>
    </xf>
    <xf numFmtId="0" fontId="9" fillId="2" borderId="20" xfId="1" applyFont="1" applyFill="1" applyBorder="1" applyAlignment="1" applyProtection="1">
      <alignment horizontal="center" shrinkToFit="1"/>
      <protection locked="0"/>
    </xf>
    <xf numFmtId="0" fontId="9" fillId="2" borderId="21" xfId="1" applyFont="1" applyFill="1" applyBorder="1" applyAlignment="1" applyProtection="1">
      <alignment horizontal="center" shrinkToFit="1"/>
      <protection locked="0"/>
    </xf>
    <xf numFmtId="0" fontId="9" fillId="2" borderId="24" xfId="1" applyFont="1" applyFill="1" applyBorder="1" applyAlignment="1" applyProtection="1">
      <alignment horizontal="center" shrinkToFit="1"/>
      <protection locked="0"/>
    </xf>
    <xf numFmtId="0" fontId="14" fillId="0" borderId="25" xfId="1" applyFont="1" applyBorder="1" applyAlignment="1" applyProtection="1">
      <alignment horizontal="center" vertical="center" wrapText="1" shrinkToFit="1"/>
      <protection locked="0"/>
    </xf>
    <xf numFmtId="0" fontId="14" fillId="0" borderId="21" xfId="1" applyFont="1" applyBorder="1" applyAlignment="1" applyProtection="1">
      <alignment horizontal="center" vertical="center" wrapText="1" shrinkToFit="1"/>
      <protection locked="0"/>
    </xf>
    <xf numFmtId="0" fontId="14" fillId="0" borderId="24" xfId="1" applyFont="1" applyBorder="1" applyAlignment="1" applyProtection="1">
      <alignment horizontal="center" vertical="center" wrapText="1" shrinkToFit="1"/>
      <protection locked="0"/>
    </xf>
    <xf numFmtId="0" fontId="14" fillId="0" borderId="16" xfId="1" applyFont="1" applyBorder="1" applyAlignment="1" applyProtection="1">
      <alignment horizontal="center" vertical="center" wrapText="1" shrinkToFit="1"/>
      <protection locked="0"/>
    </xf>
    <xf numFmtId="0" fontId="14" fillId="0" borderId="12" xfId="1" applyFont="1" applyBorder="1" applyAlignment="1" applyProtection="1">
      <alignment horizontal="center" vertical="center" wrapText="1" shrinkToFit="1"/>
      <protection locked="0"/>
    </xf>
    <xf numFmtId="0" fontId="14" fillId="0" borderId="17" xfId="1" applyFont="1" applyBorder="1" applyAlignment="1" applyProtection="1">
      <alignment horizontal="center" vertical="center" wrapText="1" shrinkToFit="1"/>
      <protection locked="0"/>
    </xf>
    <xf numFmtId="0" fontId="14" fillId="0" borderId="25" xfId="1" applyFont="1" applyBorder="1" applyAlignment="1" applyProtection="1">
      <alignment horizontal="left" vertical="center" wrapText="1" shrinkToFit="1"/>
      <protection locked="0"/>
    </xf>
    <xf numFmtId="0" fontId="14" fillId="0" borderId="21" xfId="1" applyFont="1" applyBorder="1" applyAlignment="1" applyProtection="1">
      <alignment horizontal="left" vertical="center" wrapText="1" shrinkToFit="1"/>
      <protection locked="0"/>
    </xf>
    <xf numFmtId="0" fontId="14" fillId="0" borderId="24" xfId="1" applyFont="1" applyBorder="1" applyAlignment="1" applyProtection="1">
      <alignment horizontal="left" vertical="center" wrapText="1" shrinkToFit="1"/>
      <protection locked="0"/>
    </xf>
    <xf numFmtId="0" fontId="14" fillId="0" borderId="16" xfId="1" applyFont="1" applyBorder="1" applyAlignment="1" applyProtection="1">
      <alignment horizontal="left" vertical="center" wrapText="1" shrinkToFit="1"/>
      <protection locked="0"/>
    </xf>
    <xf numFmtId="0" fontId="14" fillId="0" borderId="12" xfId="1" applyFont="1" applyBorder="1" applyAlignment="1" applyProtection="1">
      <alignment horizontal="left" vertical="center" wrapText="1" shrinkToFit="1"/>
      <protection locked="0"/>
    </xf>
    <xf numFmtId="0" fontId="14" fillId="0" borderId="17" xfId="1" applyFont="1" applyBorder="1" applyAlignment="1" applyProtection="1">
      <alignment horizontal="left" vertical="center" wrapText="1" shrinkToFit="1"/>
      <protection locked="0"/>
    </xf>
    <xf numFmtId="0" fontId="14" fillId="0" borderId="61" xfId="1" applyFont="1" applyBorder="1" applyAlignment="1" applyProtection="1">
      <alignment horizontal="center" vertical="center" shrinkToFit="1"/>
      <protection locked="0"/>
    </xf>
    <xf numFmtId="0" fontId="14" fillId="0" borderId="62" xfId="1" applyFont="1" applyBorder="1" applyAlignment="1" applyProtection="1">
      <alignment horizontal="center" vertical="center" shrinkToFit="1"/>
      <protection locked="0"/>
    </xf>
    <xf numFmtId="0" fontId="14" fillId="0" borderId="65" xfId="1" applyFont="1" applyBorder="1" applyAlignment="1" applyProtection="1">
      <alignment horizontal="center" vertical="center" shrinkToFit="1"/>
      <protection locked="0"/>
    </xf>
    <xf numFmtId="0" fontId="14" fillId="0" borderId="66" xfId="1" applyFont="1" applyBorder="1" applyAlignment="1" applyProtection="1">
      <alignment horizontal="center" vertical="center" shrinkToFit="1"/>
      <protection locked="0"/>
    </xf>
    <xf numFmtId="0" fontId="14" fillId="0" borderId="63" xfId="1" applyFont="1" applyBorder="1" applyAlignment="1" applyProtection="1">
      <alignment horizontal="center" vertical="center" shrinkToFit="1"/>
      <protection locked="0"/>
    </xf>
    <xf numFmtId="0" fontId="14" fillId="0" borderId="67" xfId="1" applyFont="1" applyBorder="1" applyAlignment="1" applyProtection="1">
      <alignment horizontal="center" vertical="center" shrinkToFit="1"/>
      <protection locked="0"/>
    </xf>
    <xf numFmtId="0" fontId="14" fillId="0" borderId="71" xfId="1" applyFont="1" applyBorder="1" applyAlignment="1" applyProtection="1">
      <alignment horizontal="center" vertical="center" shrinkToFit="1"/>
      <protection locked="0"/>
    </xf>
    <xf numFmtId="0" fontId="14" fillId="0" borderId="64" xfId="1" applyFont="1" applyBorder="1" applyAlignment="1" applyProtection="1">
      <alignment horizontal="center" vertical="center" shrinkToFit="1"/>
      <protection locked="0"/>
    </xf>
    <xf numFmtId="0" fontId="14" fillId="0" borderId="73" xfId="1" applyFont="1" applyBorder="1" applyAlignment="1" applyProtection="1">
      <alignment horizontal="center" vertical="center" shrinkToFit="1"/>
      <protection locked="0"/>
    </xf>
    <xf numFmtId="0" fontId="15" fillId="2" borderId="11" xfId="1" applyFont="1" applyFill="1" applyBorder="1" applyAlignment="1">
      <alignment horizontal="center" vertical="top" shrinkToFit="1"/>
    </xf>
    <xf numFmtId="0" fontId="15" fillId="2" borderId="12" xfId="1" applyFont="1" applyFill="1" applyBorder="1" applyAlignment="1">
      <alignment horizontal="center" vertical="top" shrinkToFit="1"/>
    </xf>
    <xf numFmtId="0" fontId="15" fillId="2" borderId="17" xfId="1" applyFont="1" applyFill="1" applyBorder="1" applyAlignment="1">
      <alignment horizontal="center" vertical="top" shrinkToFit="1"/>
    </xf>
    <xf numFmtId="0" fontId="14" fillId="0" borderId="68" xfId="1" applyFont="1" applyBorder="1" applyAlignment="1" applyProtection="1">
      <alignment horizontal="center" vertical="center" shrinkToFit="1"/>
      <protection locked="0"/>
    </xf>
    <xf numFmtId="0" fontId="14" fillId="0" borderId="43" xfId="1" applyFont="1" applyBorder="1" applyAlignment="1" applyProtection="1">
      <alignment horizontal="center" vertical="center" wrapText="1" shrinkToFit="1"/>
      <protection locked="0"/>
    </xf>
    <xf numFmtId="0" fontId="14" fillId="0" borderId="42" xfId="1" applyFont="1" applyBorder="1" applyAlignment="1" applyProtection="1">
      <alignment horizontal="center" vertical="center" wrapText="1" shrinkToFit="1"/>
      <protection locked="0"/>
    </xf>
    <xf numFmtId="0" fontId="14" fillId="0" borderId="69" xfId="1" applyFont="1" applyBorder="1" applyAlignment="1" applyProtection="1">
      <alignment horizontal="center" vertical="center" wrapText="1" shrinkToFit="1"/>
      <protection locked="0"/>
    </xf>
    <xf numFmtId="0" fontId="14" fillId="0" borderId="43" xfId="1" applyFont="1" applyBorder="1" applyAlignment="1" applyProtection="1">
      <alignment horizontal="left" vertical="center" wrapText="1" shrinkToFit="1"/>
      <protection locked="0"/>
    </xf>
    <xf numFmtId="0" fontId="14" fillId="0" borderId="42" xfId="1" applyFont="1" applyBorder="1" applyAlignment="1" applyProtection="1">
      <alignment horizontal="left" vertical="center" wrapText="1" shrinkToFit="1"/>
      <protection locked="0"/>
    </xf>
    <xf numFmtId="0" fontId="14" fillId="0" borderId="69" xfId="1" applyFont="1" applyBorder="1" applyAlignment="1" applyProtection="1">
      <alignment horizontal="left" vertical="center" wrapText="1" shrinkToFit="1"/>
      <protection locked="0"/>
    </xf>
    <xf numFmtId="0" fontId="14" fillId="0" borderId="70" xfId="1" applyFont="1" applyBorder="1" applyAlignment="1" applyProtection="1">
      <alignment horizontal="center" vertical="center" shrinkToFit="1"/>
      <protection locked="0"/>
    </xf>
    <xf numFmtId="0" fontId="14" fillId="0" borderId="72" xfId="1" applyFont="1" applyBorder="1" applyAlignment="1" applyProtection="1">
      <alignment horizontal="center" vertical="center" shrinkToFit="1"/>
      <protection locked="0"/>
    </xf>
    <xf numFmtId="0" fontId="14" fillId="0" borderId="25" xfId="1" applyFont="1" applyBorder="1" applyAlignment="1" applyProtection="1">
      <alignment horizontal="center" vertical="center" shrinkToFit="1"/>
      <protection locked="0"/>
    </xf>
    <xf numFmtId="0" fontId="14" fillId="0" borderId="21" xfId="1" applyFont="1" applyBorder="1" applyAlignment="1" applyProtection="1">
      <alignment horizontal="center" vertical="center" shrinkToFit="1"/>
      <protection locked="0"/>
    </xf>
    <xf numFmtId="0" fontId="14" fillId="0" borderId="22" xfId="1" applyFont="1" applyBorder="1" applyAlignment="1" applyProtection="1">
      <alignment horizontal="center" vertical="center" shrinkToFit="1"/>
      <protection locked="0"/>
    </xf>
    <xf numFmtId="0" fontId="14" fillId="0" borderId="16" xfId="1" applyFont="1" applyBorder="1" applyAlignment="1" applyProtection="1">
      <alignment horizontal="center" vertical="center" shrinkToFit="1"/>
      <protection locked="0"/>
    </xf>
    <xf numFmtId="0" fontId="14" fillId="0" borderId="12" xfId="1" applyFont="1" applyBorder="1" applyAlignment="1" applyProtection="1">
      <alignment horizontal="center" vertical="center" shrinkToFit="1"/>
      <protection locked="0"/>
    </xf>
    <xf numFmtId="0" fontId="14" fillId="0" borderId="13" xfId="1" applyFont="1" applyBorder="1" applyAlignment="1" applyProtection="1">
      <alignment horizontal="center" vertical="center" shrinkToFit="1"/>
      <protection locked="0"/>
    </xf>
    <xf numFmtId="0" fontId="14" fillId="0" borderId="23" xfId="1" applyFont="1" applyBorder="1" applyAlignment="1" applyProtection="1">
      <alignment horizontal="center" vertical="center" shrinkToFit="1"/>
      <protection locked="0"/>
    </xf>
    <xf numFmtId="0" fontId="14" fillId="0" borderId="30" xfId="1" applyFont="1" applyBorder="1" applyAlignment="1" applyProtection="1">
      <alignment horizontal="center" vertical="center" shrinkToFit="1"/>
      <protection locked="0"/>
    </xf>
    <xf numFmtId="0" fontId="14" fillId="0" borderId="24" xfId="1" applyFont="1" applyBorder="1" applyAlignment="1" applyProtection="1">
      <alignment horizontal="center" vertical="center" shrinkToFit="1"/>
      <protection locked="0"/>
    </xf>
    <xf numFmtId="0" fontId="14" fillId="0" borderId="17" xfId="1" applyFont="1" applyBorder="1" applyAlignment="1" applyProtection="1">
      <alignment horizontal="center" vertical="center" shrinkToFit="1"/>
      <protection locked="0"/>
    </xf>
    <xf numFmtId="0" fontId="14" fillId="0" borderId="31" xfId="1" applyFont="1" applyBorder="1" applyAlignment="1" applyProtection="1">
      <alignment horizontal="center" vertical="center" shrinkToFit="1"/>
      <protection locked="0"/>
    </xf>
    <xf numFmtId="0" fontId="14" fillId="0" borderId="32" xfId="1" applyFont="1" applyBorder="1" applyAlignment="1" applyProtection="1">
      <alignment horizontal="center" vertical="center" shrinkToFit="1"/>
      <protection locked="0"/>
    </xf>
    <xf numFmtId="0" fontId="9" fillId="0" borderId="42" xfId="1" applyFont="1" applyBorder="1" applyAlignment="1">
      <alignment horizontal="left" vertical="center" shrinkToFit="1"/>
    </xf>
    <xf numFmtId="0" fontId="14" fillId="0" borderId="3" xfId="1" applyFont="1" applyBorder="1" applyAlignment="1">
      <alignment horizontal="center" vertical="center" wrapText="1" shrinkToFit="1"/>
    </xf>
    <xf numFmtId="0" fontId="14" fillId="0" borderId="4" xfId="1" applyFont="1" applyBorder="1" applyAlignment="1">
      <alignment horizontal="center" vertical="center" wrapText="1" shrinkToFit="1"/>
    </xf>
    <xf numFmtId="0" fontId="14" fillId="0" borderId="9" xfId="1" applyFont="1" applyBorder="1" applyAlignment="1">
      <alignment horizontal="center" vertical="center" wrapText="1" shrinkToFit="1"/>
    </xf>
    <xf numFmtId="0" fontId="14" fillId="0" borderId="26" xfId="1" applyFont="1" applyBorder="1" applyAlignment="1">
      <alignment horizontal="center" vertical="center" wrapText="1" shrinkToFit="1"/>
    </xf>
    <xf numFmtId="0" fontId="14" fillId="0" borderId="0" xfId="1" applyFont="1" applyAlignment="1">
      <alignment horizontal="center" vertical="center" wrapText="1" shrinkToFit="1"/>
    </xf>
    <xf numFmtId="0" fontId="14" fillId="0" borderId="29" xfId="1" applyFont="1" applyBorder="1" applyAlignment="1">
      <alignment horizontal="center" vertical="center" wrapText="1" shrinkToFit="1"/>
    </xf>
    <xf numFmtId="0" fontId="14" fillId="0" borderId="11" xfId="1" applyFont="1" applyBorder="1" applyAlignment="1">
      <alignment horizontal="center" vertical="center" wrapText="1" shrinkToFit="1"/>
    </xf>
    <xf numFmtId="0" fontId="14" fillId="0" borderId="12" xfId="1" applyFont="1" applyBorder="1" applyAlignment="1">
      <alignment horizontal="center" vertical="center" wrapText="1" shrinkToFit="1"/>
    </xf>
    <xf numFmtId="0" fontId="14" fillId="0" borderId="17" xfId="1" applyFont="1" applyBorder="1" applyAlignment="1">
      <alignment horizontal="center" vertical="center" wrapText="1" shrinkToFit="1"/>
    </xf>
    <xf numFmtId="0" fontId="14" fillId="0" borderId="8" xfId="1" applyFont="1" applyBorder="1" applyAlignment="1">
      <alignment horizontal="center" vertical="center" wrapText="1" shrinkToFit="1"/>
    </xf>
    <xf numFmtId="0" fontId="14" fillId="0" borderId="18" xfId="1" applyFont="1" applyBorder="1" applyAlignment="1">
      <alignment horizontal="center" vertical="center" wrapText="1" shrinkToFit="1"/>
    </xf>
    <xf numFmtId="0" fontId="14" fillId="0" borderId="16" xfId="1" applyFont="1" applyBorder="1" applyAlignment="1">
      <alignment horizontal="center" vertical="center" wrapText="1" shrinkToFit="1"/>
    </xf>
    <xf numFmtId="0" fontId="16" fillId="0" borderId="54" xfId="1" applyFont="1" applyBorder="1" applyAlignment="1">
      <alignment horizontal="center" vertical="center" shrinkToFit="1"/>
    </xf>
    <xf numFmtId="0" fontId="16" fillId="0" borderId="48" xfId="1" applyFont="1" applyBorder="1" applyAlignment="1">
      <alignment horizontal="center" vertical="center" shrinkToFit="1"/>
    </xf>
    <xf numFmtId="0" fontId="16" fillId="0" borderId="55" xfId="1" applyFont="1" applyBorder="1" applyAlignment="1">
      <alignment horizontal="center" vertical="center" shrinkToFit="1"/>
    </xf>
    <xf numFmtId="0" fontId="14" fillId="0" borderId="35" xfId="1" applyFont="1" applyBorder="1" applyAlignment="1">
      <alignment horizontal="center" vertical="center" shrinkToFit="1"/>
    </xf>
    <xf numFmtId="0" fontId="14" fillId="0" borderId="33" xfId="1" applyFont="1" applyBorder="1" applyAlignment="1">
      <alignment horizontal="center" vertical="center" shrinkToFit="1"/>
    </xf>
    <xf numFmtId="0" fontId="14" fillId="0" borderId="34" xfId="1" applyFont="1" applyBorder="1" applyAlignment="1">
      <alignment horizontal="center" vertical="center" shrinkToFit="1"/>
    </xf>
    <xf numFmtId="0" fontId="14" fillId="0" borderId="36" xfId="1" applyFont="1" applyBorder="1" applyAlignment="1">
      <alignment horizontal="center" vertical="center" shrinkToFit="1"/>
    </xf>
    <xf numFmtId="0" fontId="16" fillId="0" borderId="56" xfId="1" applyFont="1" applyBorder="1" applyAlignment="1">
      <alignment horizontal="center" vertical="center" shrinkToFit="1"/>
    </xf>
    <xf numFmtId="0" fontId="16" fillId="0" borderId="57" xfId="1" applyFont="1" applyBorder="1" applyAlignment="1">
      <alignment horizontal="center" vertical="center" shrinkToFit="1"/>
    </xf>
    <xf numFmtId="0" fontId="16" fillId="0" borderId="58" xfId="1" applyFont="1" applyBorder="1" applyAlignment="1">
      <alignment horizontal="center" vertical="center" shrinkToFit="1"/>
    </xf>
    <xf numFmtId="0" fontId="16" fillId="0" borderId="59" xfId="1" applyFont="1" applyBorder="1" applyAlignment="1">
      <alignment horizontal="center" vertical="top" shrinkToFit="1"/>
    </xf>
    <xf numFmtId="0" fontId="16" fillId="0" borderId="57" xfId="1" applyFont="1" applyBorder="1" applyAlignment="1">
      <alignment horizontal="center" vertical="top" shrinkToFit="1"/>
    </xf>
    <xf numFmtId="0" fontId="16" fillId="0" borderId="58" xfId="1" applyFont="1" applyBorder="1" applyAlignment="1">
      <alignment horizontal="center" vertical="top" shrinkToFit="1"/>
    </xf>
    <xf numFmtId="0" fontId="12" fillId="0" borderId="57" xfId="1" applyFont="1" applyBorder="1" applyAlignment="1">
      <alignment horizontal="center" vertical="center" shrinkToFit="1"/>
    </xf>
    <xf numFmtId="0" fontId="16" fillId="0" borderId="60" xfId="1" applyFont="1" applyBorder="1" applyAlignment="1">
      <alignment horizontal="center" vertical="center" shrinkToFit="1"/>
    </xf>
    <xf numFmtId="0" fontId="9" fillId="0" borderId="20" xfId="1" applyFont="1" applyBorder="1" applyAlignment="1">
      <alignment horizontal="center" vertical="center" wrapText="1" shrinkToFit="1"/>
    </xf>
    <xf numFmtId="0" fontId="9" fillId="0" borderId="21" xfId="1" applyFont="1" applyBorder="1" applyAlignment="1">
      <alignment horizontal="center" vertical="center" wrapText="1" shrinkToFit="1"/>
    </xf>
    <xf numFmtId="0" fontId="9" fillId="0" borderId="22" xfId="1" applyFont="1" applyBorder="1" applyAlignment="1">
      <alignment horizontal="center" vertical="center" wrapText="1" shrinkToFit="1"/>
    </xf>
    <xf numFmtId="0" fontId="9" fillId="0" borderId="53" xfId="1" applyFont="1" applyBorder="1" applyAlignment="1">
      <alignment horizontal="center" vertical="center" wrapText="1" shrinkToFit="1"/>
    </xf>
    <xf numFmtId="0" fontId="9" fillId="0" borderId="42" xfId="1" applyFont="1" applyBorder="1" applyAlignment="1">
      <alignment horizontal="center" vertical="center" wrapText="1" shrinkToFit="1"/>
    </xf>
    <xf numFmtId="0" fontId="9" fillId="0" borderId="44" xfId="1" applyFont="1" applyBorder="1" applyAlignment="1">
      <alignment horizontal="center" vertical="center" wrapText="1" shrinkToFit="1"/>
    </xf>
    <xf numFmtId="0" fontId="9" fillId="0" borderId="21" xfId="1" applyFont="1" applyBorder="1" applyAlignment="1" applyProtection="1">
      <alignment horizontal="center" vertical="center" shrinkToFit="1"/>
      <protection locked="0"/>
    </xf>
    <xf numFmtId="0" fontId="9" fillId="0" borderId="21" xfId="1" applyFont="1" applyBorder="1" applyAlignment="1">
      <alignment horizontal="left" vertical="center" shrinkToFit="1"/>
    </xf>
    <xf numFmtId="0" fontId="9" fillId="0" borderId="21" xfId="1" applyFont="1" applyBorder="1" applyAlignment="1">
      <alignment horizontal="center" vertical="center" shrinkToFit="1"/>
    </xf>
    <xf numFmtId="0" fontId="15" fillId="0" borderId="42" xfId="1" applyFont="1" applyBorder="1" applyAlignment="1">
      <alignment horizontal="center" vertical="center" shrinkToFit="1"/>
    </xf>
    <xf numFmtId="0" fontId="15" fillId="0" borderId="42" xfId="1" applyFont="1" applyBorder="1" applyAlignment="1">
      <alignment horizontal="left" vertical="center" shrinkToFit="1"/>
    </xf>
    <xf numFmtId="0" fontId="9" fillId="0" borderId="3" xfId="1" applyFont="1" applyBorder="1" applyAlignment="1">
      <alignment horizontal="center" vertical="center" wrapText="1" shrinkToFit="1"/>
    </xf>
    <xf numFmtId="0" fontId="9" fillId="0" borderId="4" xfId="1" applyFont="1" applyBorder="1" applyAlignment="1">
      <alignment horizontal="center" vertical="center" wrapText="1" shrinkToFit="1"/>
    </xf>
    <xf numFmtId="0" fontId="9" fillId="0" borderId="5" xfId="1" applyFont="1" applyBorder="1" applyAlignment="1">
      <alignment horizontal="center" vertical="center" wrapText="1" shrinkToFit="1"/>
    </xf>
    <xf numFmtId="0" fontId="9" fillId="0" borderId="11" xfId="1" applyFont="1" applyBorder="1" applyAlignment="1">
      <alignment horizontal="center" vertical="center" wrapText="1" shrinkToFit="1"/>
    </xf>
    <xf numFmtId="0" fontId="9" fillId="0" borderId="12" xfId="1" applyFont="1" applyBorder="1" applyAlignment="1">
      <alignment horizontal="center" vertical="center" wrapText="1" shrinkToFit="1"/>
    </xf>
    <xf numFmtId="0" fontId="9" fillId="0" borderId="13" xfId="1" applyFont="1" applyBorder="1" applyAlignment="1">
      <alignment horizontal="center" vertical="center" wrapText="1" shrinkToFit="1"/>
    </xf>
    <xf numFmtId="0" fontId="9" fillId="0" borderId="47" xfId="1" applyFont="1" applyBorder="1" applyAlignment="1" applyProtection="1">
      <alignment horizontal="center" vertical="center" shrinkToFit="1"/>
      <protection locked="0"/>
    </xf>
    <xf numFmtId="0" fontId="9" fillId="0" borderId="48" xfId="1" applyFont="1" applyBorder="1" applyAlignment="1" applyProtection="1">
      <alignment horizontal="center" vertical="center" shrinkToFit="1"/>
      <protection locked="0"/>
    </xf>
    <xf numFmtId="0" fontId="9" fillId="0" borderId="48" xfId="1" applyFont="1" applyBorder="1" applyAlignment="1">
      <alignment horizontal="left" vertical="center" shrinkToFit="1"/>
    </xf>
    <xf numFmtId="0" fontId="9" fillId="0" borderId="49" xfId="1" applyFont="1" applyBorder="1" applyAlignment="1" applyProtection="1">
      <alignment horizontal="center" vertical="center" shrinkToFit="1"/>
      <protection locked="0"/>
    </xf>
    <xf numFmtId="0" fontId="9" fillId="0" borderId="49" xfId="1" applyFont="1" applyBorder="1" applyAlignment="1">
      <alignment horizontal="left" vertical="center" shrinkToFit="1"/>
    </xf>
    <xf numFmtId="0" fontId="9" fillId="0" borderId="50" xfId="1" applyFont="1" applyBorder="1" applyAlignment="1">
      <alignment horizontal="left" vertical="center" shrinkToFit="1"/>
    </xf>
    <xf numFmtId="0" fontId="9" fillId="0" borderId="51" xfId="1" applyFont="1" applyBorder="1" applyAlignment="1" applyProtection="1">
      <alignment horizontal="center" vertical="center" shrinkToFit="1"/>
      <protection locked="0"/>
    </xf>
    <xf numFmtId="0" fontId="9" fillId="0" borderId="51" xfId="1" applyFont="1" applyBorder="1" applyAlignment="1">
      <alignment horizontal="left" vertical="center" shrinkToFit="1"/>
    </xf>
    <xf numFmtId="0" fontId="9" fillId="0" borderId="52" xfId="1" applyFont="1" applyBorder="1" applyAlignment="1">
      <alignment horizontal="left" vertical="center" shrinkToFit="1"/>
    </xf>
    <xf numFmtId="0" fontId="9" fillId="0" borderId="42" xfId="1" applyFont="1" applyBorder="1" applyAlignment="1" applyProtection="1">
      <alignment horizontal="center" vertical="center" shrinkToFit="1"/>
      <protection locked="0"/>
    </xf>
    <xf numFmtId="0" fontId="9" fillId="0" borderId="42" xfId="1" applyFont="1" applyBorder="1" applyAlignment="1">
      <alignment horizontal="center" vertical="center" shrinkToFit="1"/>
    </xf>
    <xf numFmtId="0" fontId="12" fillId="0" borderId="23" xfId="1" applyFont="1" applyBorder="1" applyAlignment="1">
      <alignment horizontal="center" vertical="center" wrapText="1" shrinkToFit="1"/>
    </xf>
    <xf numFmtId="0" fontId="9" fillId="0" borderId="45" xfId="1" applyFont="1" applyBorder="1" applyAlignment="1">
      <alignment horizontal="center" vertical="center" shrinkToFit="1"/>
    </xf>
    <xf numFmtId="0" fontId="9" fillId="0" borderId="31" xfId="1" applyFont="1" applyBorder="1" applyAlignment="1">
      <alignment horizontal="center" vertical="center" shrinkToFit="1"/>
    </xf>
    <xf numFmtId="0" fontId="9" fillId="0" borderId="46" xfId="1" applyFont="1" applyBorder="1" applyAlignment="1">
      <alignment horizontal="center" vertical="center" shrinkToFit="1"/>
    </xf>
    <xf numFmtId="0" fontId="15" fillId="0" borderId="43" xfId="1" applyFont="1" applyBorder="1" applyAlignment="1">
      <alignment horizontal="center" vertical="center" shrinkToFit="1"/>
    </xf>
    <xf numFmtId="0" fontId="15" fillId="0" borderId="44" xfId="1" applyFont="1" applyBorder="1" applyAlignment="1">
      <alignment horizontal="center" vertical="center" shrinkToFit="1"/>
    </xf>
    <xf numFmtId="0" fontId="9" fillId="0" borderId="37" xfId="1" applyFont="1" applyBorder="1" applyAlignment="1">
      <alignment horizontal="center" vertical="center" wrapText="1" shrinkToFit="1"/>
    </xf>
    <xf numFmtId="0" fontId="9" fillId="0" borderId="1" xfId="1" applyFont="1" applyBorder="1" applyAlignment="1">
      <alignment horizontal="center" vertical="center" shrinkToFit="1"/>
    </xf>
    <xf numFmtId="0" fontId="9" fillId="0" borderId="38" xfId="1" applyFont="1" applyBorder="1" applyAlignment="1">
      <alignment horizontal="center" vertical="center" shrinkToFit="1"/>
    </xf>
    <xf numFmtId="0" fontId="9" fillId="0" borderId="39" xfId="1" applyFont="1" applyBorder="1" applyAlignment="1">
      <alignment horizontal="center" vertical="center" shrinkToFit="1"/>
    </xf>
    <xf numFmtId="0" fontId="9" fillId="0" borderId="40" xfId="1" applyFont="1" applyBorder="1" applyAlignment="1">
      <alignment horizontal="center" vertical="center" shrinkToFit="1"/>
    </xf>
    <xf numFmtId="0" fontId="9" fillId="0" borderId="41" xfId="1" applyFont="1" applyBorder="1" applyAlignment="1">
      <alignment horizontal="center" vertical="center" shrinkToFit="1"/>
    </xf>
    <xf numFmtId="0" fontId="9" fillId="0" borderId="25" xfId="1" applyFont="1" applyBorder="1" applyAlignment="1" applyProtection="1">
      <alignment horizontal="center" vertical="center" shrinkToFit="1"/>
      <protection locked="0"/>
    </xf>
    <xf numFmtId="0" fontId="9" fillId="0" borderId="22" xfId="1" applyFont="1" applyBorder="1" applyAlignment="1">
      <alignment horizontal="center" vertical="center" shrinkToFit="1"/>
    </xf>
    <xf numFmtId="0" fontId="14" fillId="0" borderId="20" xfId="1" applyFont="1" applyBorder="1" applyAlignment="1">
      <alignment horizontal="center" vertical="center" wrapText="1" shrinkToFit="1"/>
    </xf>
    <xf numFmtId="0" fontId="14" fillId="0" borderId="21" xfId="1" applyFont="1" applyBorder="1" applyAlignment="1">
      <alignment horizontal="center" vertical="center" wrapText="1" shrinkToFit="1"/>
    </xf>
    <xf numFmtId="0" fontId="14" fillId="0" borderId="22" xfId="1" applyFont="1" applyBorder="1" applyAlignment="1">
      <alignment horizontal="center" vertical="center" wrapText="1" shrinkToFit="1"/>
    </xf>
    <xf numFmtId="0" fontId="14" fillId="0" borderId="27" xfId="1" applyFont="1" applyBorder="1" applyAlignment="1">
      <alignment horizontal="center" vertical="center" wrapText="1" shrinkToFit="1"/>
    </xf>
    <xf numFmtId="0" fontId="14" fillId="0" borderId="25" xfId="1" applyFont="1" applyBorder="1" applyAlignment="1">
      <alignment horizontal="center" vertical="center" wrapText="1" shrinkToFit="1"/>
    </xf>
    <xf numFmtId="0" fontId="14" fillId="0" borderId="13" xfId="1" applyFont="1" applyBorder="1" applyAlignment="1">
      <alignment horizontal="center" vertical="center" wrapText="1" shrinkToFit="1"/>
    </xf>
    <xf numFmtId="0" fontId="9" fillId="0" borderId="25" xfId="1" applyFont="1" applyBorder="1" applyAlignment="1">
      <alignment horizontal="center" vertical="center" wrapText="1" shrinkToFit="1"/>
    </xf>
    <xf numFmtId="0" fontId="14" fillId="0" borderId="21" xfId="1" applyFont="1" applyBorder="1" applyAlignment="1">
      <alignment horizontal="center" vertical="center" shrinkToFit="1"/>
    </xf>
    <xf numFmtId="0" fontId="14" fillId="0" borderId="22" xfId="1" applyFont="1" applyBorder="1" applyAlignment="1">
      <alignment horizontal="center" vertical="center" shrinkToFit="1"/>
    </xf>
    <xf numFmtId="0" fontId="14" fillId="0" borderId="18" xfId="1" applyFont="1" applyBorder="1" applyAlignment="1">
      <alignment horizontal="center" vertical="center" shrinkToFit="1"/>
    </xf>
    <xf numFmtId="0" fontId="14" fillId="0" borderId="0" xfId="1" applyFont="1" applyAlignment="1">
      <alignment horizontal="center" vertical="center" shrinkToFit="1"/>
    </xf>
    <xf numFmtId="0" fontId="14" fillId="0" borderId="27" xfId="1" applyFont="1" applyBorder="1" applyAlignment="1">
      <alignment horizontal="center" vertical="center" shrinkToFit="1"/>
    </xf>
    <xf numFmtId="0" fontId="14" fillId="0" borderId="0" xfId="1" applyFont="1" applyAlignment="1" applyProtection="1">
      <alignment horizontal="center" vertical="center" shrinkToFit="1"/>
      <protection locked="0"/>
    </xf>
    <xf numFmtId="0" fontId="14" fillId="0" borderId="19" xfId="1" applyFont="1" applyBorder="1" applyAlignment="1" applyProtection="1">
      <alignment horizontal="center" vertical="center" shrinkToFit="1"/>
      <protection locked="0"/>
    </xf>
    <xf numFmtId="0" fontId="14" fillId="0" borderId="18" xfId="1" applyFont="1" applyBorder="1" applyAlignment="1" applyProtection="1">
      <alignment horizontal="center" vertical="center" shrinkToFit="1"/>
      <protection locked="0"/>
    </xf>
    <xf numFmtId="0" fontId="14" fillId="0" borderId="29" xfId="1" applyFont="1" applyBorder="1" applyAlignment="1" applyProtection="1">
      <alignment horizontal="center" vertical="center" shrinkToFit="1"/>
      <protection locked="0"/>
    </xf>
    <xf numFmtId="0" fontId="16" fillId="0" borderId="16" xfId="1" applyFont="1" applyBorder="1" applyAlignment="1">
      <alignment horizontal="center" vertical="center" shrinkToFit="1"/>
    </xf>
    <xf numFmtId="0" fontId="16" fillId="0" borderId="12" xfId="1" applyFont="1" applyBorder="1" applyAlignment="1">
      <alignment horizontal="center" vertical="center" shrinkToFit="1"/>
    </xf>
    <xf numFmtId="0" fontId="16" fillId="0" borderId="17" xfId="1" applyFont="1" applyBorder="1" applyAlignment="1">
      <alignment horizontal="center" vertical="center" shrinkToFit="1"/>
    </xf>
    <xf numFmtId="0" fontId="14" fillId="0" borderId="26" xfId="1" applyFont="1" applyBorder="1" applyAlignment="1">
      <alignment horizontal="center" vertical="center" shrinkToFit="1"/>
    </xf>
    <xf numFmtId="0" fontId="14" fillId="0" borderId="11" xfId="1" applyFont="1" applyBorder="1" applyAlignment="1">
      <alignment horizontal="center" vertical="center" shrinkToFit="1"/>
    </xf>
    <xf numFmtId="0" fontId="14" fillId="0" borderId="12" xfId="1" applyFont="1" applyBorder="1" applyAlignment="1">
      <alignment horizontal="center" vertical="center" shrinkToFit="1"/>
    </xf>
    <xf numFmtId="0" fontId="14" fillId="0" borderId="13" xfId="1" applyFont="1" applyBorder="1" applyAlignment="1">
      <alignment horizontal="center" vertical="center" shrinkToFit="1"/>
    </xf>
    <xf numFmtId="0" fontId="14" fillId="0" borderId="23" xfId="1" applyFont="1" applyBorder="1" applyAlignment="1">
      <alignment horizontal="center" vertical="center" wrapText="1" shrinkToFit="1"/>
    </xf>
    <xf numFmtId="0" fontId="14" fillId="0" borderId="28" xfId="1" applyFont="1" applyBorder="1" applyAlignment="1">
      <alignment horizontal="center" vertical="center" shrinkToFit="1"/>
    </xf>
    <xf numFmtId="0" fontId="14" fillId="0" borderId="30" xfId="1" applyFont="1" applyBorder="1" applyAlignment="1">
      <alignment horizontal="center" vertical="center" shrinkToFit="1"/>
    </xf>
    <xf numFmtId="0" fontId="14" fillId="0" borderId="28" xfId="1" applyFont="1" applyBorder="1" applyAlignment="1" applyProtection="1">
      <alignment horizontal="center" vertical="center" shrinkToFit="1"/>
      <protection locked="0"/>
    </xf>
    <xf numFmtId="0" fontId="14" fillId="0" borderId="16" xfId="1" applyFont="1" applyBorder="1" applyAlignment="1">
      <alignment horizontal="center" vertical="center" shrinkToFit="1"/>
    </xf>
    <xf numFmtId="0" fontId="9" fillId="0" borderId="0" xfId="1" applyFont="1" applyAlignment="1" applyProtection="1">
      <alignment horizontal="center" vertical="center" shrinkToFit="1"/>
      <protection locked="0"/>
    </xf>
    <xf numFmtId="0" fontId="9" fillId="0" borderId="12" xfId="1" applyFont="1" applyBorder="1" applyAlignment="1" applyProtection="1">
      <alignment horizontal="center" vertical="center" shrinkToFit="1"/>
      <protection locked="0"/>
    </xf>
    <xf numFmtId="0" fontId="9" fillId="0" borderId="18" xfId="1" applyFont="1" applyBorder="1" applyAlignment="1" applyProtection="1">
      <alignment horizontal="center" vertical="center" shrinkToFit="1"/>
      <protection locked="0"/>
    </xf>
    <xf numFmtId="0" fontId="9" fillId="0" borderId="16" xfId="1" applyFont="1" applyBorder="1" applyAlignment="1" applyProtection="1">
      <alignment horizontal="center" vertical="center" shrinkToFit="1"/>
      <protection locked="0"/>
    </xf>
    <xf numFmtId="0" fontId="16" fillId="0" borderId="32" xfId="1" applyFont="1" applyBorder="1" applyAlignment="1">
      <alignment horizontal="center" vertical="center" shrinkToFit="1"/>
    </xf>
    <xf numFmtId="0" fontId="14" fillId="0" borderId="23" xfId="1" applyFont="1" applyBorder="1" applyAlignment="1" applyProtection="1">
      <alignment horizontal="left" vertical="center" wrapText="1" shrinkToFit="1"/>
      <protection locked="0"/>
    </xf>
    <xf numFmtId="0" fontId="14" fillId="0" borderId="30" xfId="1" applyFont="1" applyBorder="1" applyAlignment="1" applyProtection="1">
      <alignment horizontal="left" vertical="center" wrapText="1" shrinkToFit="1"/>
      <protection locked="0"/>
    </xf>
    <xf numFmtId="0" fontId="9" fillId="0" borderId="11" xfId="1" applyFont="1" applyBorder="1" applyAlignment="1">
      <alignment horizontal="center" vertical="center" shrinkToFit="1"/>
    </xf>
    <xf numFmtId="0" fontId="9" fillId="0" borderId="12" xfId="1" applyFont="1" applyBorder="1" applyAlignment="1">
      <alignment horizontal="center" vertical="center" shrinkToFit="1"/>
    </xf>
    <xf numFmtId="0" fontId="9" fillId="0" borderId="13" xfId="1" applyFont="1" applyBorder="1" applyAlignment="1">
      <alignment horizontal="center" vertical="center" shrinkToFit="1"/>
    </xf>
    <xf numFmtId="0" fontId="15" fillId="0" borderId="12" xfId="1" applyFont="1" applyBorder="1" applyAlignment="1">
      <alignment horizontal="center" vertical="center" shrinkToFit="1"/>
    </xf>
    <xf numFmtId="0" fontId="14" fillId="0" borderId="10" xfId="1" applyFont="1" applyBorder="1" applyAlignment="1">
      <alignment horizontal="center" vertical="center" wrapText="1" shrinkToFit="1"/>
    </xf>
    <xf numFmtId="0" fontId="14" fillId="0" borderId="19" xfId="1" applyFont="1" applyBorder="1" applyAlignment="1">
      <alignment horizontal="center" vertical="center" wrapText="1" shrinkToFit="1"/>
    </xf>
    <xf numFmtId="0" fontId="14" fillId="0" borderId="32" xfId="1" applyFont="1" applyBorder="1" applyAlignment="1">
      <alignment horizontal="center" vertical="center" wrapText="1" shrinkToFit="1"/>
    </xf>
    <xf numFmtId="0" fontId="9" fillId="0" borderId="18" xfId="1" applyFont="1" applyBorder="1" applyAlignment="1">
      <alignment horizontal="center" vertical="center" shrinkToFit="1"/>
    </xf>
    <xf numFmtId="0" fontId="9" fillId="0" borderId="0" xfId="1" applyFont="1" applyAlignment="1">
      <alignment horizontal="center" vertical="center" shrinkToFit="1"/>
    </xf>
    <xf numFmtId="0" fontId="9" fillId="0" borderId="27" xfId="1" applyFont="1" applyBorder="1" applyAlignment="1">
      <alignment horizontal="center" vertical="center" shrinkToFit="1"/>
    </xf>
    <xf numFmtId="0" fontId="15" fillId="0" borderId="0" xfId="1" applyFont="1" applyAlignment="1">
      <alignment horizontal="center" vertical="center" shrinkToFit="1"/>
    </xf>
    <xf numFmtId="0" fontId="15" fillId="0" borderId="29" xfId="1" applyFont="1" applyBorder="1" applyAlignment="1">
      <alignment horizontal="center" vertical="center" shrinkToFit="1"/>
    </xf>
    <xf numFmtId="0" fontId="9" fillId="0" borderId="4" xfId="1" applyFont="1" applyBorder="1" applyAlignment="1">
      <alignment horizontal="center" shrinkToFit="1"/>
    </xf>
    <xf numFmtId="0" fontId="9" fillId="0" borderId="9" xfId="1" applyFont="1" applyBorder="1" applyAlignment="1">
      <alignment horizontal="center" shrinkToFit="1"/>
    </xf>
    <xf numFmtId="0" fontId="14" fillId="0" borderId="14" xfId="1" applyFont="1" applyBorder="1" applyAlignment="1" applyProtection="1">
      <alignment horizontal="left" vertical="center" wrapText="1" shrinkToFit="1"/>
      <protection locked="0"/>
    </xf>
    <xf numFmtId="0" fontId="14" fillId="0" borderId="15" xfId="1" applyFont="1" applyBorder="1" applyAlignment="1" applyProtection="1">
      <alignment horizontal="left" vertical="center" wrapText="1" shrinkToFit="1"/>
      <protection locked="0"/>
    </xf>
    <xf numFmtId="0" fontId="15" fillId="0" borderId="17" xfId="1" applyFont="1" applyBorder="1" applyAlignment="1">
      <alignment horizontal="center" vertical="center" shrinkToFit="1"/>
    </xf>
    <xf numFmtId="0" fontId="9" fillId="0" borderId="24" xfId="1" applyFont="1" applyBorder="1" applyAlignment="1">
      <alignment horizontal="left" vertical="center" shrinkToFit="1"/>
    </xf>
    <xf numFmtId="0" fontId="4" fillId="0" borderId="0" xfId="1" applyFont="1" applyAlignment="1">
      <alignment horizontal="center" vertical="center" shrinkToFit="1"/>
    </xf>
    <xf numFmtId="0" fontId="7" fillId="0" borderId="0" xfId="1" applyFont="1" applyAlignment="1">
      <alignment horizontal="center" vertical="center" shrinkToFit="1"/>
    </xf>
    <xf numFmtId="0" fontId="11" fillId="0" borderId="0" xfId="1" applyFont="1" applyAlignment="1">
      <alignment horizontal="center" vertical="center" shrinkToFit="1"/>
    </xf>
    <xf numFmtId="0" fontId="14" fillId="0" borderId="4" xfId="1" applyFont="1" applyBorder="1" applyAlignment="1">
      <alignment horizontal="center" vertical="center" shrinkToFit="1"/>
    </xf>
    <xf numFmtId="0" fontId="14" fillId="0" borderId="5" xfId="1" applyFont="1" applyBorder="1" applyAlignment="1">
      <alignment horizontal="center" vertical="center" shrinkToFit="1"/>
    </xf>
    <xf numFmtId="0" fontId="14" fillId="0" borderId="6" xfId="1" applyFont="1" applyBorder="1" applyAlignment="1">
      <alignment horizontal="center" vertical="center" wrapText="1" shrinkToFit="1"/>
    </xf>
    <xf numFmtId="0" fontId="14" fillId="0" borderId="6" xfId="1" applyFont="1" applyBorder="1" applyAlignment="1">
      <alignment horizontal="center" vertical="center" shrinkToFit="1"/>
    </xf>
    <xf numFmtId="0" fontId="14" fillId="0" borderId="7" xfId="1" applyFont="1" applyBorder="1" applyAlignment="1">
      <alignment horizontal="center" vertical="center" shrinkToFit="1"/>
    </xf>
    <xf numFmtId="0" fontId="14" fillId="0" borderId="5" xfId="1" applyFont="1" applyBorder="1" applyAlignment="1">
      <alignment horizontal="center" vertical="center" wrapText="1" shrinkToFit="1"/>
    </xf>
    <xf numFmtId="0" fontId="9" fillId="0" borderId="4" xfId="1" applyFont="1" applyBorder="1" applyAlignment="1" applyProtection="1">
      <alignment horizontal="center" shrinkToFit="1"/>
      <protection locked="0"/>
    </xf>
    <xf numFmtId="0" fontId="18" fillId="0" borderId="83" xfId="1" applyFont="1" applyBorder="1" applyAlignment="1" applyProtection="1">
      <alignment horizontal="center" vertical="center" shrinkToFit="1"/>
      <protection locked="0"/>
    </xf>
    <xf numFmtId="0" fontId="18" fillId="0" borderId="81" xfId="1" applyFont="1" applyBorder="1" applyAlignment="1" applyProtection="1">
      <alignment horizontal="center" vertical="center" shrinkToFit="1"/>
      <protection locked="0"/>
    </xf>
    <xf numFmtId="0" fontId="18" fillId="0" borderId="86" xfId="1" applyFont="1" applyBorder="1" applyAlignment="1" applyProtection="1">
      <alignment horizontal="center" vertical="center" shrinkToFit="1"/>
      <protection locked="0"/>
    </xf>
    <xf numFmtId="0" fontId="14" fillId="0" borderId="39" xfId="1" applyFont="1" applyBorder="1" applyAlignment="1" applyProtection="1">
      <alignment horizontal="center" vertical="center" shrinkToFit="1"/>
      <protection locked="0"/>
    </xf>
    <xf numFmtId="0" fontId="14" fillId="0" borderId="40" xfId="1" applyFont="1" applyBorder="1" applyAlignment="1" applyProtection="1">
      <alignment horizontal="center" vertical="center" shrinkToFit="1"/>
      <protection locked="0"/>
    </xf>
    <xf numFmtId="0" fontId="14" fillId="0" borderId="76" xfId="1" applyFont="1" applyBorder="1" applyAlignment="1" applyProtection="1">
      <alignment horizontal="center" vertical="center" shrinkToFit="1"/>
      <protection locked="0"/>
    </xf>
    <xf numFmtId="0" fontId="14" fillId="0" borderId="51" xfId="1" applyFont="1" applyBorder="1" applyAlignment="1" applyProtection="1">
      <alignment horizontal="center" vertical="center" shrinkToFit="1"/>
      <protection locked="0"/>
    </xf>
    <xf numFmtId="0" fontId="14" fillId="0" borderId="79" xfId="1" applyFont="1" applyBorder="1" applyAlignment="1" applyProtection="1">
      <alignment horizontal="center" vertical="center" shrinkToFit="1"/>
      <protection locked="0"/>
    </xf>
    <xf numFmtId="14" fontId="14" fillId="0" borderId="76" xfId="1" applyNumberFormat="1" applyFont="1" applyBorder="1" applyAlignment="1" applyProtection="1">
      <alignment horizontal="center" vertical="center" shrinkToFit="1"/>
      <protection locked="0"/>
    </xf>
    <xf numFmtId="14" fontId="14" fillId="0" borderId="51" xfId="1" applyNumberFormat="1" applyFont="1" applyBorder="1" applyAlignment="1" applyProtection="1">
      <alignment horizontal="center" vertical="center" shrinkToFit="1"/>
      <protection locked="0"/>
    </xf>
    <xf numFmtId="14" fontId="14" fillId="0" borderId="79" xfId="1" applyNumberFormat="1" applyFont="1" applyBorder="1" applyAlignment="1" applyProtection="1">
      <alignment horizontal="center" vertical="center" shrinkToFit="1"/>
      <protection locked="0"/>
    </xf>
    <xf numFmtId="0" fontId="14" fillId="0" borderId="83" xfId="1" applyFont="1" applyBorder="1" applyAlignment="1" applyProtection="1">
      <alignment horizontal="center" vertical="center" shrinkToFit="1"/>
      <protection locked="0"/>
    </xf>
    <xf numFmtId="0" fontId="14" fillId="0" borderId="81" xfId="1" applyFont="1" applyBorder="1" applyAlignment="1" applyProtection="1">
      <alignment horizontal="center" vertical="center" shrinkToFit="1"/>
      <protection locked="0"/>
    </xf>
    <xf numFmtId="0" fontId="9" fillId="0" borderId="40" xfId="1" applyFont="1" applyBorder="1" applyAlignment="1" applyProtection="1">
      <alignment horizontal="center" vertical="center" shrinkToFit="1"/>
      <protection locked="0"/>
    </xf>
    <xf numFmtId="0" fontId="18" fillId="0" borderId="76" xfId="1" applyFont="1" applyBorder="1" applyAlignment="1" applyProtection="1">
      <alignment horizontal="center" vertical="center" shrinkToFit="1"/>
      <protection locked="0"/>
    </xf>
    <xf numFmtId="0" fontId="18" fillId="0" borderId="51" xfId="1" applyFont="1" applyBorder="1" applyAlignment="1" applyProtection="1">
      <alignment horizontal="center" vertical="center" shrinkToFit="1"/>
      <protection locked="0"/>
    </xf>
    <xf numFmtId="0" fontId="18" fillId="0" borderId="52" xfId="1" applyFont="1" applyBorder="1" applyAlignment="1" applyProtection="1">
      <alignment horizontal="center" vertical="center" shrinkToFit="1"/>
      <protection locked="0"/>
    </xf>
    <xf numFmtId="0" fontId="14" fillId="0" borderId="37" xfId="1" applyFont="1" applyBorder="1" applyAlignment="1" applyProtection="1">
      <alignment horizontal="center" vertical="center" shrinkToFit="1"/>
      <protection locked="0"/>
    </xf>
    <xf numFmtId="0" fontId="14" fillId="0" borderId="1" xfId="1" applyFont="1" applyBorder="1" applyAlignment="1" applyProtection="1">
      <alignment horizontal="center" vertical="center" shrinkToFit="1"/>
      <protection locked="0"/>
    </xf>
    <xf numFmtId="0" fontId="9" fillId="0" borderId="1" xfId="1" applyFont="1" applyBorder="1" applyAlignment="1" applyProtection="1">
      <alignment horizontal="center" vertical="center" shrinkToFit="1"/>
      <protection locked="0"/>
    </xf>
    <xf numFmtId="14" fontId="14" fillId="0" borderId="76" xfId="2" applyNumberFormat="1" applyFont="1" applyBorder="1" applyAlignment="1" applyProtection="1">
      <alignment horizontal="center" vertical="center" shrinkToFit="1"/>
      <protection locked="0"/>
    </xf>
    <xf numFmtId="0" fontId="14" fillId="0" borderId="51" xfId="2" applyFont="1" applyBorder="1" applyAlignment="1" applyProtection="1">
      <alignment horizontal="center" vertical="center" shrinkToFit="1"/>
      <protection locked="0"/>
    </xf>
    <xf numFmtId="0" fontId="14" fillId="0" borderId="79" xfId="2" applyFont="1" applyBorder="1" applyAlignment="1" applyProtection="1">
      <alignment horizontal="center" vertical="center" shrinkToFit="1"/>
      <protection locked="0"/>
    </xf>
    <xf numFmtId="0" fontId="9" fillId="0" borderId="4" xfId="1" applyFont="1" applyBorder="1" applyAlignment="1">
      <alignment horizontal="center" vertical="center" shrinkToFit="1"/>
    </xf>
    <xf numFmtId="0" fontId="9" fillId="0" borderId="9" xfId="1" applyFont="1" applyBorder="1" applyAlignment="1">
      <alignment horizontal="center" vertical="center" shrinkToFit="1"/>
    </xf>
    <xf numFmtId="0" fontId="9" fillId="0" borderId="26" xfId="1" applyFont="1" applyBorder="1" applyAlignment="1">
      <alignment horizontal="center" vertical="center" shrinkToFit="1"/>
    </xf>
    <xf numFmtId="0" fontId="9" fillId="0" borderId="29" xfId="1" applyFont="1" applyBorder="1" applyAlignment="1">
      <alignment horizontal="center" vertical="center" shrinkToFit="1"/>
    </xf>
    <xf numFmtId="0" fontId="9" fillId="0" borderId="8" xfId="1" applyFont="1" applyBorder="1" applyAlignment="1">
      <alignment horizontal="center" vertical="center" wrapText="1" shrinkToFit="1"/>
    </xf>
    <xf numFmtId="0" fontId="9" fillId="0" borderId="16" xfId="1" applyFont="1" applyBorder="1" applyAlignment="1">
      <alignment horizontal="center" vertical="center" wrapText="1" shrinkToFit="1"/>
    </xf>
    <xf numFmtId="0" fontId="9" fillId="0" borderId="106" xfId="1" applyFont="1" applyBorder="1" applyAlignment="1">
      <alignment horizontal="center" vertical="center" wrapText="1" shrinkToFit="1"/>
    </xf>
    <xf numFmtId="0" fontId="9" fillId="0" borderId="1" xfId="1" applyFont="1" applyBorder="1" applyAlignment="1">
      <alignment horizontal="center" vertical="center" wrapText="1" shrinkToFit="1"/>
    </xf>
    <xf numFmtId="14" fontId="14" fillId="0" borderId="83" xfId="1" applyNumberFormat="1" applyFont="1" applyBorder="1" applyAlignment="1" applyProtection="1">
      <alignment horizontal="center" vertical="center" shrinkToFit="1"/>
      <protection locked="0"/>
    </xf>
    <xf numFmtId="14" fontId="14" fillId="0" borderId="81" xfId="1" applyNumberFormat="1" applyFont="1" applyBorder="1" applyAlignment="1" applyProtection="1">
      <alignment horizontal="center" vertical="center" shrinkToFit="1"/>
      <protection locked="0"/>
    </xf>
    <xf numFmtId="14" fontId="14" fillId="0" borderId="82" xfId="1" applyNumberFormat="1" applyFont="1" applyBorder="1" applyAlignment="1" applyProtection="1">
      <alignment horizontal="center" vertical="center" shrinkToFit="1"/>
      <protection locked="0"/>
    </xf>
    <xf numFmtId="0" fontId="14" fillId="0" borderId="82" xfId="1" applyFont="1" applyBorder="1" applyAlignment="1" applyProtection="1">
      <alignment horizontal="center" vertical="center" shrinkToFit="1"/>
      <protection locked="0"/>
    </xf>
    <xf numFmtId="0" fontId="14" fillId="0" borderId="86" xfId="1" applyFont="1" applyBorder="1" applyAlignment="1" applyProtection="1">
      <alignment horizontal="center" vertical="center" shrinkToFit="1"/>
      <protection locked="0"/>
    </xf>
    <xf numFmtId="0" fontId="9" fillId="0" borderId="0" xfId="1" applyFont="1" applyAlignment="1">
      <alignment horizontal="left" vertical="center" shrinkToFit="1"/>
    </xf>
    <xf numFmtId="0" fontId="14" fillId="0" borderId="87" xfId="1" applyFont="1" applyBorder="1" applyAlignment="1" applyProtection="1">
      <alignment horizontal="center" vertical="center" shrinkToFit="1"/>
      <protection locked="0"/>
    </xf>
    <xf numFmtId="0" fontId="14" fillId="0" borderId="52" xfId="1" applyFont="1" applyBorder="1" applyAlignment="1" applyProtection="1">
      <alignment horizontal="center" vertical="center" shrinkToFit="1"/>
      <protection locked="0"/>
    </xf>
    <xf numFmtId="0" fontId="14" fillId="0" borderId="20" xfId="1" applyFont="1" applyBorder="1" applyAlignment="1" applyProtection="1">
      <alignment horizontal="center" vertical="center" shrinkToFit="1"/>
      <protection locked="0"/>
    </xf>
    <xf numFmtId="14" fontId="14" fillId="0" borderId="51" xfId="2" applyNumberFormat="1" applyFont="1" applyBorder="1" applyAlignment="1" applyProtection="1">
      <alignment horizontal="center" vertical="center" shrinkToFit="1"/>
      <protection locked="0"/>
    </xf>
    <xf numFmtId="14" fontId="14" fillId="0" borderId="79" xfId="2" applyNumberFormat="1" applyFont="1" applyBorder="1" applyAlignment="1" applyProtection="1">
      <alignment horizontal="center" vertical="center" shrinkToFit="1"/>
      <protection locked="0"/>
    </xf>
    <xf numFmtId="0" fontId="9" fillId="0" borderId="20" xfId="1" applyFont="1" applyBorder="1" applyAlignment="1">
      <alignment horizontal="center" vertical="center" shrinkToFit="1"/>
    </xf>
    <xf numFmtId="0" fontId="9" fillId="0" borderId="24" xfId="1" applyFont="1" applyBorder="1" applyAlignment="1">
      <alignment horizontal="center" vertical="center" shrinkToFit="1"/>
    </xf>
    <xf numFmtId="0" fontId="18" fillId="0" borderId="25" xfId="1" applyFont="1" applyBorder="1" applyAlignment="1" applyProtection="1">
      <alignment horizontal="center" vertical="center" shrinkToFit="1"/>
      <protection locked="0"/>
    </xf>
    <xf numFmtId="0" fontId="18" fillId="0" borderId="21" xfId="1" applyFont="1" applyBorder="1" applyAlignment="1" applyProtection="1">
      <alignment horizontal="center" vertical="center" shrinkToFit="1"/>
      <protection locked="0"/>
    </xf>
    <xf numFmtId="0" fontId="18" fillId="0" borderId="22" xfId="1" applyFont="1" applyBorder="1" applyAlignment="1" applyProtection="1">
      <alignment horizontal="center" vertical="center" shrinkToFit="1"/>
      <protection locked="0"/>
    </xf>
    <xf numFmtId="0" fontId="18" fillId="0" borderId="18" xfId="1" applyFont="1" applyBorder="1" applyAlignment="1" applyProtection="1">
      <alignment horizontal="center" vertical="center" shrinkToFit="1"/>
      <protection locked="0"/>
    </xf>
    <xf numFmtId="0" fontId="18" fillId="0" borderId="0" xfId="1" applyFont="1" applyAlignment="1" applyProtection="1">
      <alignment horizontal="center" vertical="center" shrinkToFit="1"/>
      <protection locked="0"/>
    </xf>
    <xf numFmtId="0" fontId="18" fillId="0" borderId="27" xfId="1" applyFont="1" applyBorder="1" applyAlignment="1" applyProtection="1">
      <alignment horizontal="center" vertical="center" shrinkToFit="1"/>
      <protection locked="0"/>
    </xf>
    <xf numFmtId="0" fontId="18" fillId="0" borderId="43" xfId="1" applyFont="1" applyBorder="1" applyAlignment="1" applyProtection="1">
      <alignment horizontal="center" vertical="center" shrinkToFit="1"/>
      <protection locked="0"/>
    </xf>
    <xf numFmtId="0" fontId="18" fillId="0" borderId="42" xfId="1" applyFont="1" applyBorder="1" applyAlignment="1" applyProtection="1">
      <alignment horizontal="center" vertical="center" shrinkToFit="1"/>
      <protection locked="0"/>
    </xf>
    <xf numFmtId="0" fontId="18" fillId="0" borderId="44" xfId="1" applyFont="1" applyBorder="1" applyAlignment="1" applyProtection="1">
      <alignment horizontal="center" vertical="center" shrinkToFit="1"/>
      <protection locked="0"/>
    </xf>
    <xf numFmtId="0" fontId="18" fillId="0" borderId="24" xfId="1" applyFont="1" applyBorder="1" applyAlignment="1" applyProtection="1">
      <alignment horizontal="center" vertical="center" shrinkToFit="1"/>
      <protection locked="0"/>
    </xf>
    <xf numFmtId="0" fontId="18" fillId="0" borderId="29" xfId="1" applyFont="1" applyBorder="1" applyAlignment="1" applyProtection="1">
      <alignment horizontal="center" vertical="center" shrinkToFit="1"/>
      <protection locked="0"/>
    </xf>
    <xf numFmtId="0" fontId="18" fillId="0" borderId="69" xfId="1" applyFont="1" applyBorder="1" applyAlignment="1" applyProtection="1">
      <alignment horizontal="center" vertical="center" shrinkToFit="1"/>
      <protection locked="0"/>
    </xf>
    <xf numFmtId="0" fontId="9" fillId="0" borderId="17" xfId="1" applyFont="1" applyBorder="1" applyAlignment="1">
      <alignment horizontal="center" vertical="center" shrinkToFit="1"/>
    </xf>
    <xf numFmtId="0" fontId="9" fillId="0" borderId="16" xfId="1" applyFont="1" applyBorder="1" applyAlignment="1">
      <alignment horizontal="center" vertical="center" shrinkToFit="1"/>
    </xf>
    <xf numFmtId="0" fontId="9" fillId="0" borderId="103" xfId="1" applyFont="1" applyBorder="1" applyAlignment="1">
      <alignment horizontal="center" vertical="center" wrapText="1" shrinkToFit="1"/>
    </xf>
    <xf numFmtId="0" fontId="9" fillId="0" borderId="2" xfId="1" applyFont="1" applyBorder="1" applyAlignment="1">
      <alignment horizontal="center" vertical="center" wrapText="1" shrinkToFit="1"/>
    </xf>
    <xf numFmtId="0" fontId="9" fillId="0" borderId="104" xfId="1" applyFont="1" applyBorder="1" applyAlignment="1">
      <alignment horizontal="center" vertical="center" wrapText="1" shrinkToFit="1"/>
    </xf>
    <xf numFmtId="0" fontId="9" fillId="0" borderId="105" xfId="1" applyFont="1" applyBorder="1" applyAlignment="1">
      <alignment horizontal="center" vertical="center" wrapText="1" shrinkToFit="1"/>
    </xf>
    <xf numFmtId="0" fontId="15" fillId="0" borderId="26" xfId="1" applyFont="1" applyBorder="1" applyAlignment="1">
      <alignment horizontal="center" vertical="center" shrinkToFit="1"/>
    </xf>
    <xf numFmtId="0" fontId="9" fillId="0" borderId="53" xfId="1" applyFont="1" applyBorder="1" applyAlignment="1">
      <alignment horizontal="center" vertical="center" shrinkToFit="1"/>
    </xf>
    <xf numFmtId="0" fontId="14" fillId="0" borderId="42" xfId="1" applyFont="1" applyBorder="1" applyAlignment="1" applyProtection="1">
      <alignment horizontal="center" vertical="center" shrinkToFit="1"/>
      <protection locked="0"/>
    </xf>
    <xf numFmtId="0" fontId="9" fillId="0" borderId="69" xfId="1" applyFont="1" applyBorder="1" applyAlignment="1">
      <alignment horizontal="center" vertical="center" shrinkToFit="1"/>
    </xf>
    <xf numFmtId="0" fontId="14" fillId="0" borderId="111" xfId="1" applyFont="1" applyBorder="1" applyAlignment="1" applyProtection="1">
      <alignment horizontal="center" vertical="center" shrinkToFit="1"/>
      <protection locked="0"/>
    </xf>
    <xf numFmtId="0" fontId="14" fillId="0" borderId="112" xfId="1" applyFont="1" applyBorder="1" applyAlignment="1" applyProtection="1">
      <alignment horizontal="center" vertical="center" shrinkToFit="1"/>
      <protection locked="0"/>
    </xf>
    <xf numFmtId="0" fontId="18" fillId="0" borderId="124" xfId="1" applyFont="1" applyBorder="1" applyAlignment="1" applyProtection="1">
      <alignment horizontal="center" vertical="center" shrinkToFit="1"/>
      <protection locked="0"/>
    </xf>
    <xf numFmtId="0" fontId="18" fillId="0" borderId="125" xfId="1" applyFont="1" applyBorder="1" applyAlignment="1" applyProtection="1">
      <alignment horizontal="center" vertical="center" shrinkToFit="1"/>
      <protection locked="0"/>
    </xf>
    <xf numFmtId="0" fontId="18" fillId="0" borderId="127" xfId="1" applyFont="1" applyBorder="1" applyAlignment="1" applyProtection="1">
      <alignment horizontal="center" vertical="center" shrinkToFit="1"/>
      <protection locked="0"/>
    </xf>
    <xf numFmtId="0" fontId="18" fillId="0" borderId="128" xfId="1" applyFont="1" applyBorder="1" applyAlignment="1" applyProtection="1">
      <alignment horizontal="center" vertical="center" shrinkToFit="1"/>
      <protection locked="0"/>
    </xf>
    <xf numFmtId="0" fontId="18" fillId="0" borderId="123" xfId="1" applyFont="1" applyBorder="1" applyAlignment="1" applyProtection="1">
      <alignment horizontal="center" vertical="center" shrinkToFit="1"/>
      <protection locked="0"/>
    </xf>
    <xf numFmtId="0" fontId="18" fillId="0" borderId="126" xfId="1" applyFont="1" applyBorder="1" applyAlignment="1" applyProtection="1">
      <alignment horizontal="center" vertical="center" shrinkToFit="1"/>
      <protection locked="0"/>
    </xf>
    <xf numFmtId="0" fontId="14" fillId="0" borderId="123" xfId="1" applyFont="1" applyBorder="1" applyAlignment="1" applyProtection="1">
      <alignment horizontal="center" vertical="center" shrinkToFit="1"/>
      <protection locked="0"/>
    </xf>
    <xf numFmtId="0" fontId="14" fillId="0" borderId="124" xfId="1" applyFont="1" applyBorder="1" applyAlignment="1" applyProtection="1">
      <alignment horizontal="center" vertical="center" shrinkToFit="1"/>
      <protection locked="0"/>
    </xf>
    <xf numFmtId="0" fontId="14" fillId="0" borderId="126" xfId="1" applyFont="1" applyBorder="1" applyAlignment="1" applyProtection="1">
      <alignment horizontal="center" vertical="center" shrinkToFit="1"/>
      <protection locked="0"/>
    </xf>
    <xf numFmtId="0" fontId="14" fillId="0" borderId="127" xfId="1" applyFont="1" applyBorder="1" applyAlignment="1" applyProtection="1">
      <alignment horizontal="center" vertical="center" shrinkToFit="1"/>
      <protection locked="0"/>
    </xf>
    <xf numFmtId="0" fontId="14" fillId="0" borderId="125" xfId="1" applyFont="1" applyBorder="1" applyAlignment="1" applyProtection="1">
      <alignment horizontal="center" vertical="center" shrinkToFit="1"/>
      <protection locked="0"/>
    </xf>
    <xf numFmtId="0" fontId="14" fillId="0" borderId="128" xfId="1" applyFont="1" applyBorder="1" applyAlignment="1" applyProtection="1">
      <alignment horizontal="center" vertical="center" shrinkToFit="1"/>
      <protection locked="0"/>
    </xf>
    <xf numFmtId="0" fontId="18" fillId="0" borderId="93" xfId="1" applyFont="1" applyBorder="1" applyAlignment="1" applyProtection="1">
      <alignment horizontal="center" vertical="center" shrinkToFit="1"/>
      <protection locked="0"/>
    </xf>
    <xf numFmtId="0" fontId="18" fillId="0" borderId="94" xfId="1" applyFont="1" applyBorder="1" applyAlignment="1" applyProtection="1">
      <alignment horizontal="center" vertical="center" shrinkToFit="1"/>
      <protection locked="0"/>
    </xf>
    <xf numFmtId="0" fontId="18" fillId="0" borderId="95" xfId="1" applyFont="1" applyBorder="1" applyAlignment="1" applyProtection="1">
      <alignment horizontal="center" vertical="center" shrinkToFit="1"/>
      <protection locked="0"/>
    </xf>
    <xf numFmtId="0" fontId="18" fillId="0" borderId="98" xfId="1" applyFont="1" applyBorder="1" applyAlignment="1" applyProtection="1">
      <alignment horizontal="center" vertical="center" shrinkToFit="1"/>
      <protection locked="0"/>
    </xf>
    <xf numFmtId="0" fontId="18" fillId="0" borderId="99" xfId="1" applyFont="1" applyBorder="1" applyAlignment="1" applyProtection="1">
      <alignment horizontal="center" vertical="center" shrinkToFit="1"/>
      <protection locked="0"/>
    </xf>
    <xf numFmtId="0" fontId="18" fillId="0" borderId="100" xfId="1" applyFont="1" applyBorder="1" applyAlignment="1" applyProtection="1">
      <alignment horizontal="center" vertical="center" shrinkToFit="1"/>
      <protection locked="0"/>
    </xf>
    <xf numFmtId="0" fontId="18" fillId="0" borderId="96" xfId="1" applyFont="1" applyBorder="1" applyAlignment="1" applyProtection="1">
      <alignment horizontal="center" vertical="center" shrinkToFit="1"/>
      <protection locked="0"/>
    </xf>
    <xf numFmtId="0" fontId="18" fillId="0" borderId="97" xfId="1" applyFont="1" applyBorder="1" applyAlignment="1" applyProtection="1">
      <alignment horizontal="center" vertical="center" shrinkToFit="1"/>
      <protection locked="0"/>
    </xf>
    <xf numFmtId="0" fontId="18" fillId="0" borderId="101" xfId="1" applyFont="1" applyBorder="1" applyAlignment="1" applyProtection="1">
      <alignment horizontal="center" vertical="center" shrinkToFit="1"/>
      <protection locked="0"/>
    </xf>
    <xf numFmtId="0" fontId="18" fillId="0" borderId="102" xfId="1" applyFont="1" applyBorder="1" applyAlignment="1" applyProtection="1">
      <alignment horizontal="center" vertical="center" shrinkToFit="1"/>
      <protection locked="0"/>
    </xf>
    <xf numFmtId="0" fontId="15" fillId="0" borderId="11" xfId="1" applyFont="1" applyBorder="1" applyAlignment="1">
      <alignment horizontal="center" vertical="center" shrinkToFit="1"/>
    </xf>
    <xf numFmtId="0" fontId="14" fillId="0" borderId="85" xfId="1" applyFont="1" applyBorder="1" applyAlignment="1" applyProtection="1">
      <alignment horizontal="center" vertical="center" shrinkToFit="1"/>
      <protection locked="0"/>
    </xf>
    <xf numFmtId="0" fontId="14" fillId="0" borderId="84" xfId="1" applyFont="1" applyBorder="1" applyAlignment="1" applyProtection="1">
      <alignment horizontal="center" vertical="center" shrinkToFit="1"/>
      <protection locked="0"/>
    </xf>
    <xf numFmtId="0" fontId="9" fillId="0" borderId="74" xfId="1" applyFont="1" applyBorder="1" applyAlignment="1">
      <alignment horizontal="center" vertical="center" shrinkToFit="1"/>
    </xf>
    <xf numFmtId="0" fontId="9" fillId="0" borderId="49" xfId="1" applyFont="1" applyBorder="1" applyAlignment="1">
      <alignment horizontal="center" vertical="center" shrinkToFit="1"/>
    </xf>
    <xf numFmtId="0" fontId="9" fillId="0" borderId="75" xfId="1" applyFont="1" applyBorder="1" applyAlignment="1">
      <alignment horizontal="center" vertical="center" shrinkToFit="1"/>
    </xf>
    <xf numFmtId="0" fontId="14" fillId="0" borderId="88" xfId="1" applyFont="1" applyBorder="1" applyAlignment="1">
      <alignment horizontal="center" vertical="center" wrapText="1" shrinkToFit="1"/>
    </xf>
    <xf numFmtId="0" fontId="14" fillId="0" borderId="89" xfId="1" applyFont="1" applyBorder="1" applyAlignment="1">
      <alignment horizontal="center" vertical="center" shrinkToFit="1"/>
    </xf>
    <xf numFmtId="0" fontId="14" fillId="0" borderId="90" xfId="1" applyFont="1" applyBorder="1" applyAlignment="1">
      <alignment horizontal="center" vertical="center" shrinkToFit="1"/>
    </xf>
    <xf numFmtId="0" fontId="14" fillId="0" borderId="80" xfId="1" applyFont="1" applyBorder="1" applyAlignment="1" applyProtection="1">
      <alignment horizontal="center" vertical="center" shrinkToFit="1"/>
      <protection locked="0"/>
    </xf>
    <xf numFmtId="0" fontId="14" fillId="0" borderId="83" xfId="1" applyFont="1" applyBorder="1" applyAlignment="1" applyProtection="1">
      <alignment horizontal="left" vertical="center" shrinkToFit="1"/>
      <protection locked="0"/>
    </xf>
    <xf numFmtId="0" fontId="14" fillId="0" borderId="81" xfId="1" applyFont="1" applyBorder="1" applyAlignment="1" applyProtection="1">
      <alignment horizontal="left" vertical="center" shrinkToFit="1"/>
      <protection locked="0"/>
    </xf>
    <xf numFmtId="0" fontId="14" fillId="0" borderId="82" xfId="1" applyFont="1" applyBorder="1" applyAlignment="1" applyProtection="1">
      <alignment horizontal="left" vertical="center" shrinkToFit="1"/>
      <protection locked="0"/>
    </xf>
    <xf numFmtId="0" fontId="14" fillId="0" borderId="91" xfId="1" applyFont="1" applyBorder="1" applyAlignment="1">
      <alignment horizontal="center" vertical="center" wrapText="1" shrinkToFit="1"/>
    </xf>
    <xf numFmtId="0" fontId="14" fillId="0" borderId="92" xfId="1" applyFont="1" applyBorder="1" applyAlignment="1">
      <alignment horizontal="center" vertical="center" shrinkToFit="1"/>
    </xf>
    <xf numFmtId="0" fontId="14" fillId="0" borderId="17" xfId="1" applyFont="1" applyBorder="1" applyAlignment="1">
      <alignment horizontal="center" vertical="center" shrinkToFit="1"/>
    </xf>
    <xf numFmtId="0" fontId="9" fillId="0" borderId="110" xfId="1" applyFont="1" applyBorder="1" applyAlignment="1">
      <alignment horizontal="center" vertical="center" wrapText="1" shrinkToFit="1"/>
    </xf>
    <xf numFmtId="0" fontId="9" fillId="0" borderId="111" xfId="1" applyFont="1" applyBorder="1" applyAlignment="1">
      <alignment horizontal="center" vertical="center" wrapText="1" shrinkToFit="1"/>
    </xf>
    <xf numFmtId="0" fontId="9" fillId="0" borderId="114" xfId="1" applyFont="1" applyBorder="1" applyAlignment="1">
      <alignment horizontal="center" vertical="center" shrinkToFit="1"/>
    </xf>
    <xf numFmtId="0" fontId="9" fillId="0" borderId="115" xfId="1" applyFont="1" applyBorder="1" applyAlignment="1">
      <alignment horizontal="center" vertical="center" shrinkToFit="1"/>
    </xf>
    <xf numFmtId="0" fontId="9" fillId="0" borderId="121" xfId="1" applyFont="1" applyBorder="1" applyAlignment="1">
      <alignment horizontal="center" vertical="center" wrapText="1" shrinkToFit="1"/>
    </xf>
    <xf numFmtId="0" fontId="9" fillId="0" borderId="122" xfId="1" applyFont="1" applyBorder="1" applyAlignment="1">
      <alignment horizontal="center" vertical="center" wrapText="1" shrinkToFit="1"/>
    </xf>
    <xf numFmtId="0" fontId="9" fillId="0" borderId="115" xfId="1" applyFont="1" applyBorder="1" applyAlignment="1">
      <alignment horizontal="center" vertical="center" wrapText="1" shrinkToFit="1"/>
    </xf>
    <xf numFmtId="0" fontId="9" fillId="0" borderId="116" xfId="1" applyFont="1" applyBorder="1" applyAlignment="1">
      <alignment horizontal="center" vertical="center" wrapText="1" shrinkToFit="1"/>
    </xf>
    <xf numFmtId="0" fontId="9" fillId="0" borderId="120" xfId="1" applyFont="1" applyBorder="1" applyAlignment="1">
      <alignment horizontal="center" vertical="center" wrapText="1" shrinkToFit="1"/>
    </xf>
    <xf numFmtId="0" fontId="9" fillId="0" borderId="114" xfId="1" applyFont="1" applyBorder="1" applyAlignment="1">
      <alignment horizontal="center" vertical="center" wrapText="1" shrinkToFit="1"/>
    </xf>
    <xf numFmtId="0" fontId="9" fillId="0" borderId="117" xfId="1" applyFont="1" applyBorder="1" applyAlignment="1">
      <alignment horizontal="center" vertical="center" shrinkToFit="1"/>
    </xf>
    <xf numFmtId="0" fontId="9" fillId="0" borderId="118" xfId="1" applyFont="1" applyBorder="1" applyAlignment="1">
      <alignment horizontal="center" vertical="center" shrinkToFit="1"/>
    </xf>
    <xf numFmtId="0" fontId="9" fillId="0" borderId="119" xfId="1" applyFont="1" applyBorder="1" applyAlignment="1">
      <alignment horizontal="center" vertical="center" shrinkToFit="1"/>
    </xf>
    <xf numFmtId="0" fontId="14" fillId="0" borderId="106" xfId="1" applyFont="1" applyBorder="1" applyAlignment="1">
      <alignment horizontal="center" vertical="center" wrapText="1" shrinkToFit="1"/>
    </xf>
    <xf numFmtId="0" fontId="14" fillId="0" borderId="113" xfId="1" applyFont="1" applyBorder="1" applyAlignment="1">
      <alignment horizontal="center" vertical="center" wrapText="1" shrinkToFit="1"/>
    </xf>
    <xf numFmtId="0" fontId="9" fillId="0" borderId="116" xfId="1" applyFont="1" applyBorder="1" applyAlignment="1">
      <alignment horizontal="center" vertical="center" shrinkToFit="1"/>
    </xf>
    <xf numFmtId="0" fontId="14" fillId="0" borderId="1" xfId="1" applyFont="1" applyBorder="1" applyAlignment="1" applyProtection="1">
      <alignment horizontal="left" vertical="center" shrinkToFit="1"/>
      <protection locked="0"/>
    </xf>
    <xf numFmtId="0" fontId="14" fillId="0" borderId="77" xfId="1" applyFont="1" applyBorder="1" applyAlignment="1" applyProtection="1">
      <alignment horizontal="center" vertical="center" shrinkToFit="1"/>
      <protection locked="0"/>
    </xf>
    <xf numFmtId="0" fontId="14" fillId="0" borderId="78" xfId="1" applyFont="1" applyBorder="1" applyAlignment="1" applyProtection="1">
      <alignment horizontal="center" vertical="center" shrinkToFit="1"/>
      <protection locked="0"/>
    </xf>
    <xf numFmtId="0" fontId="14" fillId="0" borderId="76" xfId="1" applyFont="1" applyBorder="1" applyAlignment="1" applyProtection="1">
      <alignment horizontal="left" vertical="center" shrinkToFit="1"/>
      <protection locked="0"/>
    </xf>
    <xf numFmtId="0" fontId="14" fillId="0" borderId="51" xfId="1" applyFont="1" applyBorder="1" applyAlignment="1" applyProtection="1">
      <alignment horizontal="left" vertical="center" shrinkToFit="1"/>
      <protection locked="0"/>
    </xf>
    <xf numFmtId="0" fontId="14" fillId="0" borderId="79" xfId="1" applyFont="1" applyBorder="1" applyAlignment="1" applyProtection="1">
      <alignment horizontal="left" vertical="center" shrinkToFit="1"/>
      <protection locked="0"/>
    </xf>
    <xf numFmtId="0" fontId="14" fillId="0" borderId="80" xfId="1" applyFont="1" applyBorder="1" applyAlignment="1" applyProtection="1">
      <alignment horizontal="center" vertical="center" wrapText="1" shrinkToFit="1"/>
      <protection locked="0"/>
    </xf>
    <xf numFmtId="0" fontId="14" fillId="0" borderId="81" xfId="1" applyFont="1" applyBorder="1" applyAlignment="1" applyProtection="1">
      <alignment horizontal="center" vertical="center" wrapText="1" shrinkToFit="1"/>
      <protection locked="0"/>
    </xf>
    <xf numFmtId="0" fontId="14" fillId="0" borderId="82" xfId="1" applyFont="1" applyBorder="1" applyAlignment="1" applyProtection="1">
      <alignment horizontal="center" vertical="center" wrapText="1" shrinkToFit="1"/>
      <protection locked="0"/>
    </xf>
    <xf numFmtId="0" fontId="14" fillId="0" borderId="40" xfId="1" applyFont="1" applyBorder="1" applyAlignment="1" applyProtection="1">
      <alignment horizontal="left" vertical="center" wrapText="1" shrinkToFit="1"/>
      <protection locked="0"/>
    </xf>
    <xf numFmtId="0" fontId="14" fillId="0" borderId="20" xfId="1" applyFont="1" applyBorder="1" applyAlignment="1" applyProtection="1">
      <alignment horizontal="center" vertical="center" wrapText="1" shrinkToFit="1"/>
      <protection locked="0"/>
    </xf>
    <xf numFmtId="0" fontId="14" fillId="0" borderId="1" xfId="1" applyFont="1" applyBorder="1" applyAlignment="1" applyProtection="1">
      <alignment horizontal="left" vertical="center" wrapText="1" shrinkToFit="1"/>
      <protection locked="0"/>
    </xf>
    <xf numFmtId="0" fontId="14" fillId="0" borderId="9" xfId="1" applyFont="1" applyBorder="1" applyAlignment="1">
      <alignment horizontal="center" vertical="center" shrinkToFit="1"/>
    </xf>
    <xf numFmtId="0" fontId="14" fillId="0" borderId="74" xfId="1" applyFont="1" applyBorder="1" applyAlignment="1">
      <alignment horizontal="center" vertical="center" shrinkToFit="1"/>
    </xf>
    <xf numFmtId="0" fontId="14" fillId="0" borderId="49" xfId="1" applyFont="1" applyBorder="1" applyAlignment="1">
      <alignment horizontal="center" vertical="center" shrinkToFit="1"/>
    </xf>
    <xf numFmtId="0" fontId="14" fillId="0" borderId="75" xfId="1" applyFont="1" applyBorder="1" applyAlignment="1">
      <alignment horizontal="center" vertical="center" shrinkToFit="1"/>
    </xf>
    <xf numFmtId="0" fontId="14" fillId="0" borderId="50" xfId="1" applyFont="1" applyBorder="1" applyAlignment="1">
      <alignment horizontal="center" vertical="center" shrinkToFit="1"/>
    </xf>
    <xf numFmtId="0" fontId="12" fillId="0" borderId="0" xfId="1" applyFont="1" applyAlignment="1">
      <alignment horizontal="center" vertical="center" shrinkToFit="1"/>
    </xf>
    <xf numFmtId="0" fontId="12" fillId="0" borderId="0" xfId="1" applyFont="1" applyAlignment="1">
      <alignment horizontal="right" vertical="center" shrinkToFit="1"/>
    </xf>
    <xf numFmtId="0" fontId="14" fillId="0" borderId="12" xfId="1" applyFont="1" applyBorder="1" applyAlignment="1" applyProtection="1">
      <alignment horizontal="left" vertical="center" shrinkToFit="1"/>
      <protection locked="0"/>
    </xf>
    <xf numFmtId="0" fontId="12" fillId="0" borderId="0" xfId="1" applyFont="1" applyAlignment="1">
      <alignment horizontal="left" shrinkToFit="1"/>
    </xf>
    <xf numFmtId="14" fontId="14" fillId="0" borderId="80" xfId="1" applyNumberFormat="1" applyFont="1" applyBorder="1" applyAlignment="1" applyProtection="1">
      <alignment horizontal="center" vertical="center" shrinkToFit="1"/>
      <protection locked="0"/>
    </xf>
    <xf numFmtId="49" fontId="14" fillId="0" borderId="3" xfId="3" applyNumberFormat="1" applyFont="1" applyBorder="1" applyAlignment="1" applyProtection="1">
      <alignment horizontal="left" vertical="top" wrapText="1" shrinkToFit="1"/>
      <protection locked="0"/>
    </xf>
    <xf numFmtId="49" fontId="14" fillId="0" borderId="4" xfId="3" applyNumberFormat="1" applyFont="1" applyBorder="1" applyAlignment="1" applyProtection="1">
      <alignment horizontal="left" vertical="top" wrapText="1" shrinkToFit="1"/>
      <protection locked="0"/>
    </xf>
    <xf numFmtId="49" fontId="14" fillId="0" borderId="10" xfId="3" applyNumberFormat="1" applyFont="1" applyBorder="1" applyAlignment="1" applyProtection="1">
      <alignment horizontal="left" vertical="top" wrapText="1" shrinkToFit="1"/>
      <protection locked="0"/>
    </xf>
    <xf numFmtId="49" fontId="14" fillId="0" borderId="26" xfId="3" applyNumberFormat="1" applyFont="1" applyBorder="1" applyAlignment="1" applyProtection="1">
      <alignment horizontal="left" vertical="top" wrapText="1" shrinkToFit="1"/>
      <protection locked="0"/>
    </xf>
    <xf numFmtId="49" fontId="14" fillId="0" borderId="0" xfId="3" applyNumberFormat="1" applyFont="1" applyAlignment="1" applyProtection="1">
      <alignment horizontal="left" vertical="top" wrapText="1" shrinkToFit="1"/>
      <protection locked="0"/>
    </xf>
    <xf numFmtId="49" fontId="14" fillId="0" borderId="19" xfId="3" applyNumberFormat="1" applyFont="1" applyBorder="1" applyAlignment="1" applyProtection="1">
      <alignment horizontal="left" vertical="top" wrapText="1" shrinkToFit="1"/>
      <protection locked="0"/>
    </xf>
    <xf numFmtId="49" fontId="14" fillId="0" borderId="53" xfId="3" applyNumberFormat="1" applyFont="1" applyBorder="1" applyAlignment="1" applyProtection="1">
      <alignment horizontal="left" vertical="top" wrapText="1" shrinkToFit="1"/>
      <protection locked="0"/>
    </xf>
    <xf numFmtId="49" fontId="14" fillId="0" borderId="42" xfId="3" applyNumberFormat="1" applyFont="1" applyBorder="1" applyAlignment="1" applyProtection="1">
      <alignment horizontal="left" vertical="top" wrapText="1" shrinkToFit="1"/>
      <protection locked="0"/>
    </xf>
    <xf numFmtId="49" fontId="14" fillId="0" borderId="46" xfId="3" applyNumberFormat="1" applyFont="1" applyBorder="1" applyAlignment="1" applyProtection="1">
      <alignment horizontal="left" vertical="top" wrapText="1" shrinkToFit="1"/>
      <protection locked="0"/>
    </xf>
    <xf numFmtId="0" fontId="9" fillId="0" borderId="106" xfId="1" applyFont="1" applyBorder="1" applyAlignment="1">
      <alignment horizontal="center" vertical="center" shrinkToFit="1"/>
    </xf>
    <xf numFmtId="14" fontId="14" fillId="0" borderId="87" xfId="1" applyNumberFormat="1" applyFont="1" applyBorder="1" applyAlignment="1" applyProtection="1">
      <alignment horizontal="center" vertical="center" shrinkToFit="1"/>
      <protection locked="0"/>
    </xf>
    <xf numFmtId="0" fontId="15" fillId="0" borderId="51" xfId="1" applyFont="1" applyBorder="1" applyAlignment="1">
      <alignment horizontal="center" vertical="center" wrapText="1" shrinkToFit="1"/>
    </xf>
    <xf numFmtId="0" fontId="15" fillId="0" borderId="51" xfId="1" applyFont="1" applyBorder="1" applyAlignment="1">
      <alignment horizontal="center" vertical="center" shrinkToFit="1"/>
    </xf>
    <xf numFmtId="0" fontId="15" fillId="0" borderId="52" xfId="1" applyFont="1" applyBorder="1" applyAlignment="1">
      <alignment horizontal="center" vertical="center" shrinkToFit="1"/>
    </xf>
    <xf numFmtId="0" fontId="14" fillId="0" borderId="45" xfId="1" applyFont="1" applyBorder="1" applyAlignment="1" applyProtection="1">
      <alignment horizontal="center" vertical="center" shrinkToFit="1"/>
      <protection locked="0"/>
    </xf>
    <xf numFmtId="0" fontId="14" fillId="0" borderId="44" xfId="1" applyFont="1" applyBorder="1" applyAlignment="1" applyProtection="1">
      <alignment horizontal="center" vertical="center" shrinkToFit="1"/>
      <protection locked="0"/>
    </xf>
    <xf numFmtId="0" fontId="14" fillId="0" borderId="46" xfId="1" applyFont="1" applyBorder="1" applyAlignment="1" applyProtection="1">
      <alignment horizontal="center" vertical="center" shrinkToFit="1"/>
      <protection locked="0"/>
    </xf>
    <xf numFmtId="0" fontId="12" fillId="0" borderId="0" xfId="1" applyFont="1" applyAlignment="1">
      <alignment horizontal="left" vertical="center" shrinkToFit="1"/>
    </xf>
    <xf numFmtId="0" fontId="9" fillId="0" borderId="26" xfId="1" applyFont="1" applyBorder="1" applyAlignment="1">
      <alignment horizontal="center" vertical="center" wrapText="1" shrinkToFit="1"/>
    </xf>
    <xf numFmtId="0" fontId="9" fillId="0" borderId="0" xfId="1" applyFont="1" applyAlignment="1">
      <alignment horizontal="center" vertical="center" wrapText="1" shrinkToFit="1"/>
    </xf>
    <xf numFmtId="0" fontId="14" fillId="0" borderId="69" xfId="1" applyFont="1" applyBorder="1" applyAlignment="1" applyProtection="1">
      <alignment horizontal="center" vertical="center" shrinkToFit="1"/>
      <protection locked="0"/>
    </xf>
    <xf numFmtId="0" fontId="9" fillId="0" borderId="18" xfId="1" applyFont="1" applyBorder="1" applyAlignment="1">
      <alignment horizontal="center" vertical="center" wrapText="1" shrinkToFit="1"/>
    </xf>
    <xf numFmtId="0" fontId="9" fillId="0" borderId="27" xfId="1" applyFont="1" applyBorder="1" applyAlignment="1">
      <alignment horizontal="center" vertical="center" wrapText="1" shrinkToFit="1"/>
    </xf>
    <xf numFmtId="0" fontId="9" fillId="0" borderId="43" xfId="1" applyFont="1" applyBorder="1" applyAlignment="1">
      <alignment horizontal="center" vertical="center" wrapText="1" shrinkToFit="1"/>
    </xf>
    <xf numFmtId="0" fontId="14" fillId="0" borderId="0" xfId="1" applyFont="1" applyAlignment="1" applyProtection="1">
      <alignment horizontal="center" vertical="center" wrapText="1" shrinkToFit="1"/>
      <protection locked="0"/>
    </xf>
    <xf numFmtId="0" fontId="14" fillId="0" borderId="29" xfId="1" applyFont="1" applyBorder="1" applyAlignment="1" applyProtection="1">
      <alignment horizontal="center" vertical="center" wrapText="1" shrinkToFit="1"/>
      <protection locked="0"/>
    </xf>
    <xf numFmtId="0" fontId="15" fillId="0" borderId="78" xfId="1" applyFont="1" applyBorder="1" applyAlignment="1">
      <alignment horizontal="center" vertical="center" wrapText="1" shrinkToFit="1"/>
    </xf>
    <xf numFmtId="0" fontId="15" fillId="0" borderId="77" xfId="1" applyFont="1" applyBorder="1" applyAlignment="1">
      <alignment horizontal="center" vertical="center" shrinkToFit="1"/>
    </xf>
    <xf numFmtId="0" fontId="9" fillId="0" borderId="38" xfId="1" applyFont="1" applyBorder="1" applyAlignment="1">
      <alignment horizontal="center" vertical="center" wrapText="1" shrinkToFit="1"/>
    </xf>
    <xf numFmtId="0" fontId="14" fillId="0" borderId="79" xfId="1" applyFont="1" applyBorder="1" applyAlignment="1" applyProtection="1">
      <alignment horizontal="left" vertical="center" wrapText="1" shrinkToFit="1"/>
      <protection locked="0"/>
    </xf>
    <xf numFmtId="0" fontId="9" fillId="0" borderId="107" xfId="1" applyFont="1" applyBorder="1" applyAlignment="1">
      <alignment horizontal="center" vertical="center" wrapText="1" shrinkToFit="1"/>
    </xf>
    <xf numFmtId="0" fontId="9" fillId="0" borderId="108" xfId="1" applyFont="1" applyBorder="1" applyAlignment="1">
      <alignment horizontal="center" vertical="center" shrinkToFit="1"/>
    </xf>
    <xf numFmtId="0" fontId="9" fillId="0" borderId="37" xfId="1" applyFont="1" applyBorder="1" applyAlignment="1">
      <alignment horizontal="center" vertical="center" shrinkToFit="1"/>
    </xf>
    <xf numFmtId="0" fontId="14" fillId="0" borderId="109" xfId="1" applyFont="1" applyBorder="1" applyAlignment="1" applyProtection="1">
      <alignment horizontal="center" vertical="center" wrapText="1" shrinkToFit="1"/>
      <protection locked="0"/>
    </xf>
    <xf numFmtId="0" fontId="14" fillId="0" borderId="106" xfId="1" applyFont="1" applyBorder="1" applyAlignment="1" applyProtection="1">
      <alignment horizontal="center" vertical="center" wrapText="1" shrinkToFit="1"/>
      <protection locked="0"/>
    </xf>
    <xf numFmtId="0" fontId="14" fillId="0" borderId="79" xfId="1" applyFont="1" applyBorder="1" applyAlignment="1" applyProtection="1">
      <alignment horizontal="center" vertical="center" wrapText="1" shrinkToFit="1"/>
      <protection locked="0"/>
    </xf>
    <xf numFmtId="0" fontId="14" fillId="0" borderId="1" xfId="1" applyFont="1" applyBorder="1" applyAlignment="1" applyProtection="1">
      <alignment horizontal="center" vertical="center" wrapText="1" shrinkToFit="1"/>
      <protection locked="0"/>
    </xf>
    <xf numFmtId="0" fontId="9" fillId="0" borderId="4" xfId="1" applyFont="1" applyBorder="1" applyAlignment="1" applyProtection="1">
      <alignment horizontal="center" vertical="center" shrinkToFit="1"/>
      <protection locked="0"/>
    </xf>
    <xf numFmtId="0" fontId="9" fillId="0" borderId="9" xfId="1" applyFont="1" applyBorder="1" applyAlignment="1" applyProtection="1">
      <alignment horizontal="center" vertical="center" shrinkToFit="1"/>
      <protection locked="0"/>
    </xf>
    <xf numFmtId="0" fontId="9" fillId="0" borderId="17" xfId="1" applyFont="1" applyBorder="1" applyAlignment="1" applyProtection="1">
      <alignment horizontal="center" vertical="center" shrinkToFit="1"/>
      <protection locked="0"/>
    </xf>
    <xf numFmtId="0" fontId="9" fillId="0" borderId="109" xfId="1" applyFont="1" applyBorder="1" applyAlignment="1" applyProtection="1">
      <alignment horizontal="center" vertical="center" shrinkToFit="1"/>
      <protection locked="0"/>
    </xf>
    <xf numFmtId="0" fontId="9" fillId="0" borderId="106" xfId="1" applyFont="1" applyBorder="1" applyAlignment="1" applyProtection="1">
      <alignment horizontal="center" vertical="center" shrinkToFit="1"/>
      <protection locked="0"/>
    </xf>
    <xf numFmtId="0" fontId="9" fillId="0" borderId="110" xfId="1" applyFont="1" applyBorder="1" applyAlignment="1" applyProtection="1">
      <alignment horizontal="center" vertical="center" shrinkToFit="1"/>
      <protection locked="0"/>
    </xf>
    <xf numFmtId="0" fontId="9" fillId="0" borderId="79" xfId="1" applyFont="1" applyBorder="1" applyAlignment="1" applyProtection="1">
      <alignment horizontal="center" vertical="center" shrinkToFit="1"/>
      <protection locked="0"/>
    </xf>
    <xf numFmtId="0" fontId="9" fillId="0" borderId="111" xfId="1" applyFont="1" applyBorder="1" applyAlignment="1" applyProtection="1">
      <alignment horizontal="center" vertical="center" shrinkToFit="1"/>
      <protection locked="0"/>
    </xf>
    <xf numFmtId="0" fontId="29" fillId="0" borderId="0" xfId="1" applyFont="1" applyAlignment="1">
      <alignment horizontal="center" vertical="center"/>
    </xf>
    <xf numFmtId="0" fontId="23" fillId="0" borderId="0" xfId="1" applyFont="1" applyAlignment="1">
      <alignment horizontal="center" vertical="center"/>
    </xf>
    <xf numFmtId="0" fontId="25" fillId="3" borderId="12" xfId="1" applyFont="1" applyFill="1" applyBorder="1" applyAlignment="1">
      <alignment horizontal="left" vertical="center" shrinkToFit="1"/>
    </xf>
    <xf numFmtId="0" fontId="25" fillId="3" borderId="12" xfId="1" applyFont="1" applyFill="1" applyBorder="1" applyAlignment="1">
      <alignment horizontal="center" vertical="center" shrinkToFit="1"/>
    </xf>
    <xf numFmtId="0" fontId="29" fillId="0" borderId="0" xfId="1" applyFont="1" applyAlignment="1">
      <alignment horizontal="right" vertical="center"/>
    </xf>
    <xf numFmtId="0" fontId="25" fillId="3" borderId="12" xfId="1" applyFont="1" applyFill="1" applyBorder="1" applyAlignment="1">
      <alignment horizontal="left" vertical="center" wrapText="1" shrinkToFit="1"/>
    </xf>
    <xf numFmtId="49" fontId="20" fillId="0" borderId="0" xfId="4" applyNumberFormat="1" applyAlignment="1">
      <alignment horizontal="center" vertical="center" shrinkToFit="1"/>
    </xf>
    <xf numFmtId="0" fontId="23" fillId="0" borderId="0" xfId="1" applyFont="1" applyAlignment="1">
      <alignment horizontal="left" vertical="center"/>
    </xf>
    <xf numFmtId="38" fontId="33" fillId="0" borderId="12" xfId="5" applyFont="1" applyFill="1" applyBorder="1" applyAlignment="1" applyProtection="1">
      <alignment horizontal="center" vertical="center"/>
      <protection locked="0"/>
    </xf>
    <xf numFmtId="38" fontId="25" fillId="0" borderId="12" xfId="5" applyFont="1" applyFill="1" applyBorder="1" applyAlignment="1" applyProtection="1">
      <alignment horizontal="center" vertical="center" shrinkToFit="1"/>
      <protection locked="0"/>
    </xf>
    <xf numFmtId="0" fontId="25" fillId="0" borderId="25" xfId="1" applyFont="1" applyBorder="1" applyAlignment="1" applyProtection="1">
      <alignment horizontal="left" vertical="top" wrapText="1"/>
      <protection locked="0"/>
    </xf>
    <xf numFmtId="0" fontId="25" fillId="0" borderId="21" xfId="1" applyFont="1" applyBorder="1" applyAlignment="1" applyProtection="1">
      <alignment horizontal="left" vertical="top" wrapText="1"/>
      <protection locked="0"/>
    </xf>
    <xf numFmtId="0" fontId="25" fillId="0" borderId="24" xfId="1" applyFont="1" applyBorder="1" applyAlignment="1" applyProtection="1">
      <alignment horizontal="left" vertical="top" wrapText="1"/>
      <protection locked="0"/>
    </xf>
    <xf numFmtId="0" fontId="25" fillId="0" borderId="18" xfId="1" applyFont="1" applyBorder="1" applyAlignment="1" applyProtection="1">
      <alignment horizontal="left" vertical="top" wrapText="1"/>
      <protection locked="0"/>
    </xf>
    <xf numFmtId="0" fontId="25" fillId="0" borderId="0" xfId="1" applyFont="1" applyAlignment="1" applyProtection="1">
      <alignment horizontal="left" vertical="top" wrapText="1"/>
      <protection locked="0"/>
    </xf>
    <xf numFmtId="0" fontId="25" fillId="0" borderId="29" xfId="1" applyFont="1" applyBorder="1" applyAlignment="1" applyProtection="1">
      <alignment horizontal="left" vertical="top" wrapText="1"/>
      <protection locked="0"/>
    </xf>
    <xf numFmtId="0" fontId="25" fillId="0" borderId="16" xfId="1" applyFont="1" applyBorder="1" applyAlignment="1" applyProtection="1">
      <alignment horizontal="left" vertical="top" wrapText="1"/>
      <protection locked="0"/>
    </xf>
    <xf numFmtId="0" fontId="25" fillId="0" borderId="12" xfId="1" applyFont="1" applyBorder="1" applyAlignment="1" applyProtection="1">
      <alignment horizontal="left" vertical="top" wrapText="1"/>
      <protection locked="0"/>
    </xf>
    <xf numFmtId="0" fontId="25" fillId="0" borderId="17" xfId="1" applyFont="1" applyBorder="1" applyAlignment="1" applyProtection="1">
      <alignment horizontal="left" vertical="top" wrapText="1"/>
      <protection locked="0"/>
    </xf>
    <xf numFmtId="49" fontId="27" fillId="0" borderId="12" xfId="4" applyNumberFormat="1" applyFont="1" applyBorder="1" applyAlignment="1" applyProtection="1">
      <alignment horizontal="center" vertical="center" shrinkToFit="1"/>
      <protection locked="0"/>
    </xf>
    <xf numFmtId="0" fontId="23" fillId="0" borderId="0" xfId="1" applyFont="1" applyAlignment="1">
      <alignment horizontal="left" vertical="top" wrapText="1"/>
    </xf>
    <xf numFmtId="0" fontId="23" fillId="3" borderId="12" xfId="1" applyFont="1" applyFill="1" applyBorder="1" applyAlignment="1">
      <alignment horizontal="center" vertical="center" shrinkToFit="1"/>
    </xf>
    <xf numFmtId="0" fontId="23" fillId="0" borderId="12" xfId="1" applyFont="1" applyBorder="1" applyAlignment="1">
      <alignment horizontal="left" vertical="center" shrinkToFit="1"/>
    </xf>
    <xf numFmtId="0" fontId="23" fillId="0" borderId="0" xfId="1" applyFont="1" applyAlignment="1">
      <alignment horizontal="left" vertical="center" wrapText="1"/>
    </xf>
    <xf numFmtId="0" fontId="29" fillId="0" borderId="0" xfId="1" applyFont="1" applyAlignment="1">
      <alignment horizontal="left" vertical="top" wrapText="1"/>
    </xf>
    <xf numFmtId="0" fontId="27" fillId="3" borderId="12" xfId="4" applyFont="1" applyFill="1" applyBorder="1" applyAlignment="1">
      <alignment horizontal="center" vertical="center" wrapText="1" shrinkToFit="1"/>
    </xf>
    <xf numFmtId="49" fontId="20" fillId="0" borderId="0" xfId="4" applyNumberFormat="1" applyAlignment="1">
      <alignment horizontal="center" vertical="center"/>
    </xf>
    <xf numFmtId="0" fontId="22" fillId="0" borderId="0" xfId="1" applyFont="1" applyAlignment="1">
      <alignment horizontal="center" vertical="center"/>
    </xf>
    <xf numFmtId="0" fontId="24" fillId="0" borderId="0" xfId="1" applyFont="1" applyAlignment="1">
      <alignment horizontal="left" vertical="center"/>
    </xf>
    <xf numFmtId="0" fontId="25" fillId="0" borderId="0" xfId="1" applyFont="1" applyAlignment="1">
      <alignment horizontal="left" vertical="center"/>
    </xf>
    <xf numFmtId="0" fontId="20" fillId="0" borderId="0" xfId="4" applyAlignment="1">
      <alignment horizontal="center" vertical="center" wrapText="1"/>
    </xf>
    <xf numFmtId="0" fontId="27" fillId="3" borderId="12" xfId="4" applyFont="1" applyFill="1" applyBorder="1" applyAlignment="1">
      <alignment horizontal="center" vertical="center" shrinkToFit="1"/>
    </xf>
    <xf numFmtId="49" fontId="20" fillId="0" borderId="0" xfId="4" applyNumberFormat="1" applyAlignment="1">
      <alignment horizontal="center" vertical="center" wrapText="1"/>
    </xf>
    <xf numFmtId="0" fontId="14" fillId="0" borderId="37" xfId="6" applyFont="1" applyBorder="1" applyAlignment="1" applyProtection="1">
      <alignment horizontal="center" vertical="center" shrinkToFit="1"/>
      <protection locked="0"/>
    </xf>
    <xf numFmtId="0" fontId="14" fillId="0" borderId="1" xfId="6" applyFont="1" applyBorder="1" applyAlignment="1" applyProtection="1">
      <alignment horizontal="center" vertical="center" shrinkToFit="1"/>
      <protection locked="0"/>
    </xf>
    <xf numFmtId="14" fontId="14" fillId="0" borderId="76" xfId="6" applyNumberFormat="1" applyFont="1" applyBorder="1" applyAlignment="1" applyProtection="1">
      <alignment horizontal="center" vertical="center" shrinkToFit="1"/>
      <protection locked="0"/>
    </xf>
    <xf numFmtId="14" fontId="14" fillId="0" borderId="51" xfId="6" applyNumberFormat="1" applyFont="1" applyBorder="1" applyAlignment="1" applyProtection="1">
      <alignment horizontal="center" vertical="center" shrinkToFit="1"/>
      <protection locked="0"/>
    </xf>
    <xf numFmtId="14" fontId="14" fillId="0" borderId="79" xfId="6" applyNumberFormat="1" applyFont="1" applyBorder="1" applyAlignment="1" applyProtection="1">
      <alignment horizontal="center" vertical="center" shrinkToFit="1"/>
      <protection locked="0"/>
    </xf>
    <xf numFmtId="49" fontId="14" fillId="0" borderId="76" xfId="6" applyNumberFormat="1" applyFont="1" applyBorder="1" applyAlignment="1" applyProtection="1">
      <alignment horizontal="center" vertical="center" shrinkToFit="1"/>
      <protection locked="0"/>
    </xf>
    <xf numFmtId="49" fontId="14" fillId="0" borderId="51" xfId="6" applyNumberFormat="1" applyFont="1" applyBorder="1" applyAlignment="1" applyProtection="1">
      <alignment horizontal="center" vertical="center" shrinkToFit="1"/>
      <protection locked="0"/>
    </xf>
    <xf numFmtId="0" fontId="14" fillId="0" borderId="76" xfId="6" applyFont="1" applyBorder="1" applyAlignment="1" applyProtection="1">
      <alignment horizontal="center" vertical="center" shrinkToFit="1"/>
      <protection locked="0"/>
    </xf>
    <xf numFmtId="0" fontId="9" fillId="0" borderId="1" xfId="6" applyFont="1" applyBorder="1" applyAlignment="1" applyProtection="1">
      <alignment horizontal="center" vertical="center" shrinkToFit="1"/>
      <protection locked="0"/>
    </xf>
    <xf numFmtId="0" fontId="18" fillId="0" borderId="76" xfId="6" applyFont="1" applyBorder="1" applyAlignment="1" applyProtection="1">
      <alignment horizontal="center" vertical="center" shrinkToFit="1"/>
      <protection locked="0"/>
    </xf>
    <xf numFmtId="0" fontId="18" fillId="0" borderId="51" xfId="6" applyFont="1" applyBorder="1" applyAlignment="1" applyProtection="1">
      <alignment horizontal="center" vertical="center" shrinkToFit="1"/>
      <protection locked="0"/>
    </xf>
    <xf numFmtId="0" fontId="18" fillId="0" borderId="52" xfId="6" applyFont="1" applyBorder="1" applyAlignment="1" applyProtection="1">
      <alignment horizontal="center" vertical="center" shrinkToFit="1"/>
      <protection locked="0"/>
    </xf>
    <xf numFmtId="0" fontId="14" fillId="0" borderId="39" xfId="6" applyFont="1" applyBorder="1" applyAlignment="1" applyProtection="1">
      <alignment horizontal="center" vertical="center" shrinkToFit="1"/>
      <protection locked="0"/>
    </xf>
    <xf numFmtId="0" fontId="14" fillId="0" borderId="40" xfId="6" applyFont="1" applyBorder="1" applyAlignment="1" applyProtection="1">
      <alignment horizontal="center" vertical="center" shrinkToFit="1"/>
      <protection locked="0"/>
    </xf>
    <xf numFmtId="14" fontId="14" fillId="0" borderId="83" xfId="6" applyNumberFormat="1" applyFont="1" applyBorder="1" applyAlignment="1" applyProtection="1">
      <alignment horizontal="center" vertical="center" shrinkToFit="1"/>
      <protection locked="0"/>
    </xf>
    <xf numFmtId="14" fontId="14" fillId="0" borderId="81" xfId="6" applyNumberFormat="1" applyFont="1" applyBorder="1" applyAlignment="1" applyProtection="1">
      <alignment horizontal="center" vertical="center" shrinkToFit="1"/>
      <protection locked="0"/>
    </xf>
    <xf numFmtId="14" fontId="14" fillId="0" borderId="82" xfId="6" applyNumberFormat="1" applyFont="1" applyBorder="1" applyAlignment="1" applyProtection="1">
      <alignment horizontal="center" vertical="center" shrinkToFit="1"/>
      <protection locked="0"/>
    </xf>
    <xf numFmtId="49" fontId="14" fillId="0" borderId="83" xfId="6" applyNumberFormat="1" applyFont="1" applyBorder="1" applyAlignment="1" applyProtection="1">
      <alignment horizontal="center" vertical="center" shrinkToFit="1"/>
      <protection locked="0"/>
    </xf>
    <xf numFmtId="49" fontId="14" fillId="0" borderId="81" xfId="6" applyNumberFormat="1" applyFont="1" applyBorder="1" applyAlignment="1" applyProtection="1">
      <alignment horizontal="center" vertical="center" shrinkToFit="1"/>
      <protection locked="0"/>
    </xf>
    <xf numFmtId="0" fontId="14" fillId="0" borderId="83" xfId="6" applyFont="1" applyBorder="1" applyAlignment="1" applyProtection="1">
      <alignment horizontal="center" vertical="center" shrinkToFit="1"/>
      <protection locked="0"/>
    </xf>
    <xf numFmtId="0" fontId="9" fillId="0" borderId="40" xfId="6" applyFont="1" applyBorder="1" applyAlignment="1" applyProtection="1">
      <alignment horizontal="center" vertical="center" shrinkToFit="1"/>
      <protection locked="0"/>
    </xf>
    <xf numFmtId="0" fontId="18" fillId="0" borderId="83" xfId="6" applyFont="1" applyBorder="1" applyAlignment="1" applyProtection="1">
      <alignment horizontal="center" vertical="center" shrinkToFit="1"/>
      <protection locked="0"/>
    </xf>
    <xf numFmtId="0" fontId="18" fillId="0" borderId="81" xfId="6" applyFont="1" applyBorder="1" applyAlignment="1" applyProtection="1">
      <alignment horizontal="center" vertical="center" shrinkToFit="1"/>
      <protection locked="0"/>
    </xf>
    <xf numFmtId="0" fontId="18" fillId="0" borderId="86" xfId="6" applyFont="1" applyBorder="1" applyAlignment="1" applyProtection="1">
      <alignment horizontal="center" vertical="center" shrinkToFit="1"/>
      <protection locked="0"/>
    </xf>
    <xf numFmtId="0" fontId="14" fillId="0" borderId="80" xfId="6" applyFont="1" applyBorder="1" applyAlignment="1" applyProtection="1">
      <alignment horizontal="center" vertical="center" shrinkToFit="1"/>
      <protection locked="0"/>
    </xf>
    <xf numFmtId="0" fontId="14" fillId="0" borderId="81" xfId="6" applyFont="1" applyBorder="1" applyAlignment="1" applyProtection="1">
      <alignment horizontal="center" vertical="center" shrinkToFit="1"/>
      <protection locked="0"/>
    </xf>
    <xf numFmtId="0" fontId="14" fillId="0" borderId="82" xfId="6" applyFont="1" applyBorder="1" applyAlignment="1" applyProtection="1">
      <alignment horizontal="center" vertical="center" shrinkToFit="1"/>
      <protection locked="0"/>
    </xf>
    <xf numFmtId="0" fontId="14" fillId="0" borderId="86" xfId="6" applyFont="1" applyBorder="1" applyAlignment="1" applyProtection="1">
      <alignment horizontal="center" vertical="center" shrinkToFit="1"/>
      <protection locked="0"/>
    </xf>
    <xf numFmtId="0" fontId="9" fillId="0" borderId="0" xfId="6" applyFont="1" applyAlignment="1">
      <alignment horizontal="left" vertical="center" shrinkToFit="1"/>
    </xf>
    <xf numFmtId="0" fontId="9" fillId="0" borderId="3" xfId="6" applyFont="1" applyBorder="1" applyAlignment="1">
      <alignment horizontal="center" vertical="center" wrapText="1" shrinkToFit="1"/>
    </xf>
    <xf numFmtId="0" fontId="9" fillId="0" borderId="4" xfId="6" applyFont="1" applyBorder="1" applyAlignment="1">
      <alignment horizontal="center" vertical="center" shrinkToFit="1"/>
    </xf>
    <xf numFmtId="0" fontId="9" fillId="0" borderId="9" xfId="6" applyFont="1" applyBorder="1" applyAlignment="1">
      <alignment horizontal="center" vertical="center" shrinkToFit="1"/>
    </xf>
    <xf numFmtId="0" fontId="9" fillId="0" borderId="26" xfId="6" applyFont="1" applyBorder="1" applyAlignment="1">
      <alignment horizontal="center" vertical="center" shrinkToFit="1"/>
    </xf>
    <xf numFmtId="0" fontId="9" fillId="0" borderId="0" xfId="6" applyFont="1" applyAlignment="1">
      <alignment horizontal="center" vertical="center" shrinkToFit="1"/>
    </xf>
    <xf numFmtId="0" fontId="9" fillId="0" borderId="29" xfId="6" applyFont="1" applyBorder="1" applyAlignment="1">
      <alignment horizontal="center" vertical="center" shrinkToFit="1"/>
    </xf>
    <xf numFmtId="0" fontId="9" fillId="0" borderId="8" xfId="6" applyFont="1" applyBorder="1" applyAlignment="1">
      <alignment horizontal="center" vertical="center" wrapText="1" shrinkToFit="1"/>
    </xf>
    <xf numFmtId="0" fontId="9" fillId="0" borderId="18" xfId="6" applyFont="1" applyBorder="1" applyAlignment="1">
      <alignment horizontal="center" vertical="center" shrinkToFit="1"/>
    </xf>
    <xf numFmtId="0" fontId="9" fillId="0" borderId="4" xfId="6" applyFont="1" applyBorder="1" applyAlignment="1">
      <alignment horizontal="center" vertical="center" wrapText="1" shrinkToFit="1"/>
    </xf>
    <xf numFmtId="0" fontId="9" fillId="0" borderId="16" xfId="6" applyFont="1" applyBorder="1" applyAlignment="1">
      <alignment horizontal="center" vertical="center" wrapText="1" shrinkToFit="1"/>
    </xf>
    <xf numFmtId="0" fontId="9" fillId="0" borderId="12" xfId="6" applyFont="1" applyBorder="1" applyAlignment="1">
      <alignment horizontal="center" vertical="center" wrapText="1" shrinkToFit="1"/>
    </xf>
    <xf numFmtId="0" fontId="9" fillId="0" borderId="106" xfId="6" applyFont="1" applyBorder="1" applyAlignment="1">
      <alignment horizontal="center" vertical="center" wrapText="1" shrinkToFit="1"/>
    </xf>
    <xf numFmtId="0" fontId="9" fillId="0" borderId="1" xfId="6" applyFont="1" applyBorder="1" applyAlignment="1">
      <alignment horizontal="center" vertical="center" wrapText="1" shrinkToFit="1"/>
    </xf>
    <xf numFmtId="0" fontId="14" fillId="0" borderId="8" xfId="6" applyFont="1" applyBorder="1" applyAlignment="1">
      <alignment horizontal="center" vertical="center" wrapText="1" shrinkToFit="1"/>
    </xf>
    <xf numFmtId="0" fontId="14" fillId="0" borderId="4" xfId="6" applyFont="1" applyBorder="1" applyAlignment="1">
      <alignment horizontal="center" vertical="center" wrapText="1" shrinkToFit="1"/>
    </xf>
    <xf numFmtId="0" fontId="14" fillId="0" borderId="10" xfId="6" applyFont="1" applyBorder="1" applyAlignment="1">
      <alignment horizontal="center" vertical="center" wrapText="1" shrinkToFit="1"/>
    </xf>
    <xf numFmtId="0" fontId="14" fillId="0" borderId="16" xfId="6" applyFont="1" applyBorder="1" applyAlignment="1">
      <alignment horizontal="center" vertical="center" wrapText="1" shrinkToFit="1"/>
    </xf>
    <xf numFmtId="0" fontId="14" fillId="0" borderId="12" xfId="6" applyFont="1" applyBorder="1" applyAlignment="1">
      <alignment horizontal="center" vertical="center" wrapText="1" shrinkToFit="1"/>
    </xf>
    <xf numFmtId="0" fontId="14" fillId="0" borderId="32" xfId="6" applyFont="1" applyBorder="1" applyAlignment="1">
      <alignment horizontal="center" vertical="center" wrapText="1" shrinkToFit="1"/>
    </xf>
    <xf numFmtId="0" fontId="14" fillId="0" borderId="87" xfId="6" applyFont="1" applyBorder="1" applyAlignment="1" applyProtection="1">
      <alignment horizontal="center" vertical="center" shrinkToFit="1"/>
      <protection locked="0"/>
    </xf>
    <xf numFmtId="0" fontId="14" fillId="0" borderId="51" xfId="6" applyFont="1" applyBorder="1" applyAlignment="1" applyProtection="1">
      <alignment horizontal="center" vertical="center" shrinkToFit="1"/>
      <protection locked="0"/>
    </xf>
    <xf numFmtId="0" fontId="14" fillId="0" borderId="79" xfId="6" applyFont="1" applyBorder="1" applyAlignment="1" applyProtection="1">
      <alignment horizontal="center" vertical="center" shrinkToFit="1"/>
      <protection locked="0"/>
    </xf>
    <xf numFmtId="0" fontId="14" fillId="0" borderId="52" xfId="6" applyFont="1" applyBorder="1" applyAlignment="1" applyProtection="1">
      <alignment horizontal="center" vertical="center" shrinkToFit="1"/>
      <protection locked="0"/>
    </xf>
    <xf numFmtId="14" fontId="14" fillId="0" borderId="80" xfId="6" applyNumberFormat="1" applyFont="1" applyBorder="1" applyAlignment="1" applyProtection="1">
      <alignment horizontal="center" vertical="center" shrinkToFit="1"/>
      <protection locked="0"/>
    </xf>
    <xf numFmtId="0" fontId="9" fillId="0" borderId="11" xfId="6" applyFont="1" applyBorder="1" applyAlignment="1">
      <alignment horizontal="center" vertical="center" shrinkToFit="1"/>
    </xf>
    <xf numFmtId="0" fontId="9" fillId="0" borderId="12" xfId="6" applyFont="1" applyBorder="1" applyAlignment="1">
      <alignment horizontal="center" vertical="center" shrinkToFit="1"/>
    </xf>
    <xf numFmtId="0" fontId="9" fillId="0" borderId="17" xfId="6" applyFont="1" applyBorder="1" applyAlignment="1">
      <alignment horizontal="center" vertical="center" shrinkToFit="1"/>
    </xf>
    <xf numFmtId="0" fontId="9" fillId="0" borderId="16" xfId="6" applyFont="1" applyBorder="1" applyAlignment="1">
      <alignment horizontal="center" vertical="center" shrinkToFit="1"/>
    </xf>
    <xf numFmtId="0" fontId="9" fillId="0" borderId="9" xfId="6" applyFont="1" applyBorder="1" applyAlignment="1">
      <alignment horizontal="center" vertical="center" wrapText="1" shrinkToFit="1"/>
    </xf>
    <xf numFmtId="0" fontId="9" fillId="0" borderId="17" xfId="6" applyFont="1" applyBorder="1" applyAlignment="1">
      <alignment horizontal="center" vertical="center" wrapText="1" shrinkToFit="1"/>
    </xf>
    <xf numFmtId="0" fontId="9" fillId="0" borderId="10" xfId="6" applyFont="1" applyBorder="1" applyAlignment="1">
      <alignment horizontal="center" vertical="center" wrapText="1" shrinkToFit="1"/>
    </xf>
    <xf numFmtId="0" fontId="9" fillId="0" borderId="32" xfId="6" applyFont="1" applyBorder="1" applyAlignment="1">
      <alignment horizontal="center" vertical="center" wrapText="1" shrinkToFit="1"/>
    </xf>
    <xf numFmtId="0" fontId="9" fillId="0" borderId="10" xfId="6" applyFont="1" applyBorder="1" applyAlignment="1">
      <alignment horizontal="center" vertical="center" shrinkToFit="1"/>
    </xf>
    <xf numFmtId="0" fontId="9" fillId="0" borderId="32" xfId="6" applyFont="1" applyBorder="1" applyAlignment="1">
      <alignment horizontal="center" vertical="center" shrinkToFit="1"/>
    </xf>
    <xf numFmtId="14" fontId="14" fillId="0" borderId="87" xfId="6" applyNumberFormat="1" applyFont="1" applyBorder="1" applyAlignment="1" applyProtection="1">
      <alignment horizontal="center" vertical="center" shrinkToFit="1"/>
      <protection locked="0"/>
    </xf>
    <xf numFmtId="0" fontId="14" fillId="0" borderId="83" xfId="6" applyFont="1" applyBorder="1" applyAlignment="1" applyProtection="1">
      <alignment horizontal="left" vertical="center" shrinkToFit="1"/>
      <protection locked="0"/>
    </xf>
    <xf numFmtId="0" fontId="14" fillId="0" borderId="81" xfId="6" applyFont="1" applyBorder="1" applyAlignment="1" applyProtection="1">
      <alignment horizontal="left" vertical="center" shrinkToFit="1"/>
      <protection locked="0"/>
    </xf>
    <xf numFmtId="0" fontId="14" fillId="0" borderId="82" xfId="6" applyFont="1" applyBorder="1" applyAlignment="1" applyProtection="1">
      <alignment horizontal="left" vertical="center" shrinkToFit="1"/>
      <protection locked="0"/>
    </xf>
    <xf numFmtId="0" fontId="14" fillId="0" borderId="84" xfId="6" applyFont="1" applyBorder="1" applyAlignment="1" applyProtection="1">
      <alignment horizontal="center" vertical="center" shrinkToFit="1"/>
      <protection locked="0"/>
    </xf>
    <xf numFmtId="0" fontId="14" fillId="0" borderId="41" xfId="6" applyFont="1" applyBorder="1" applyAlignment="1" applyProtection="1">
      <alignment horizontal="center" vertical="center" shrinkToFit="1"/>
      <protection locked="0"/>
    </xf>
    <xf numFmtId="0" fontId="14" fillId="0" borderId="112" xfId="6" applyFont="1" applyBorder="1" applyAlignment="1" applyProtection="1">
      <alignment horizontal="center" vertical="center" shrinkToFit="1"/>
      <protection locked="0"/>
    </xf>
    <xf numFmtId="0" fontId="14" fillId="0" borderId="20" xfId="6" applyFont="1" applyBorder="1" applyAlignment="1" applyProtection="1">
      <alignment horizontal="center" vertical="center" shrinkToFit="1"/>
      <protection locked="0"/>
    </xf>
    <xf numFmtId="0" fontId="14" fillId="0" borderId="21" xfId="6" applyFont="1" applyBorder="1" applyAlignment="1" applyProtection="1">
      <alignment horizontal="center" vertical="center" shrinkToFit="1"/>
      <protection locked="0"/>
    </xf>
    <xf numFmtId="0" fontId="14" fillId="0" borderId="24" xfId="6" applyFont="1" applyBorder="1" applyAlignment="1" applyProtection="1">
      <alignment horizontal="center" vertical="center" shrinkToFit="1"/>
      <protection locked="0"/>
    </xf>
    <xf numFmtId="0" fontId="14" fillId="0" borderId="1" xfId="6" applyFont="1" applyBorder="1" applyAlignment="1" applyProtection="1">
      <alignment horizontal="left" vertical="center" shrinkToFit="1"/>
      <protection locked="0"/>
    </xf>
    <xf numFmtId="0" fontId="14" fillId="0" borderId="38" xfId="6" applyFont="1" applyBorder="1" applyAlignment="1" applyProtection="1">
      <alignment horizontal="center" vertical="center" shrinkToFit="1"/>
      <protection locked="0"/>
    </xf>
    <xf numFmtId="0" fontId="14" fillId="0" borderId="111" xfId="6" applyFont="1" applyBorder="1" applyAlignment="1" applyProtection="1">
      <alignment horizontal="center" vertical="center" shrinkToFit="1"/>
      <protection locked="0"/>
    </xf>
    <xf numFmtId="0" fontId="16" fillId="0" borderId="54" xfId="6" applyFont="1" applyBorder="1" applyAlignment="1">
      <alignment horizontal="center" vertical="center" shrinkToFit="1"/>
    </xf>
    <xf numFmtId="0" fontId="16" fillId="0" borderId="48" xfId="6" applyFont="1" applyBorder="1" applyAlignment="1">
      <alignment horizontal="center" vertical="center" shrinkToFit="1"/>
    </xf>
    <xf numFmtId="0" fontId="16" fillId="0" borderId="55" xfId="6" applyFont="1" applyBorder="1" applyAlignment="1">
      <alignment horizontal="center" vertical="center" shrinkToFit="1"/>
    </xf>
    <xf numFmtId="0" fontId="14" fillId="0" borderId="35" xfId="6" applyFont="1" applyBorder="1" applyAlignment="1">
      <alignment horizontal="center" vertical="center" shrinkToFit="1"/>
    </xf>
    <xf numFmtId="0" fontId="14" fillId="0" borderId="33" xfId="6" applyFont="1" applyBorder="1" applyAlignment="1">
      <alignment horizontal="center" vertical="center" shrinkToFit="1"/>
    </xf>
    <xf numFmtId="0" fontId="14" fillId="0" borderId="34" xfId="6" applyFont="1" applyBorder="1" applyAlignment="1">
      <alignment horizontal="center" vertical="center" shrinkToFit="1"/>
    </xf>
    <xf numFmtId="0" fontId="14" fillId="0" borderId="36" xfId="6" applyFont="1" applyBorder="1" applyAlignment="1">
      <alignment horizontal="center" vertical="center" shrinkToFit="1"/>
    </xf>
    <xf numFmtId="0" fontId="16" fillId="0" borderId="16" xfId="6" applyFont="1" applyBorder="1" applyAlignment="1">
      <alignment horizontal="center" vertical="center" shrinkToFit="1"/>
    </xf>
    <xf numFmtId="0" fontId="16" fillId="0" borderId="12" xfId="6" applyFont="1" applyBorder="1" applyAlignment="1">
      <alignment horizontal="center" vertical="center" shrinkToFit="1"/>
    </xf>
    <xf numFmtId="0" fontId="16" fillId="0" borderId="13" xfId="6" applyFont="1" applyBorder="1" applyAlignment="1">
      <alignment horizontal="center" vertical="center" shrinkToFit="1"/>
    </xf>
    <xf numFmtId="0" fontId="16" fillId="0" borderId="17" xfId="6" applyFont="1" applyBorder="1" applyAlignment="1">
      <alignment horizontal="center" vertical="center" shrinkToFit="1"/>
    </xf>
    <xf numFmtId="0" fontId="16" fillId="0" borderId="32" xfId="6" applyFont="1" applyBorder="1" applyAlignment="1">
      <alignment horizontal="center" vertical="center" shrinkToFit="1"/>
    </xf>
    <xf numFmtId="0" fontId="14" fillId="0" borderId="40" xfId="6" applyFont="1" applyBorder="1" applyAlignment="1" applyProtection="1">
      <alignment horizontal="left" vertical="center" shrinkToFit="1"/>
      <protection locked="0"/>
    </xf>
    <xf numFmtId="0" fontId="9" fillId="2" borderId="20" xfId="6" applyFont="1" applyFill="1" applyBorder="1" applyAlignment="1" applyProtection="1">
      <alignment horizontal="center" shrinkToFit="1"/>
      <protection locked="0"/>
    </xf>
    <xf numFmtId="0" fontId="9" fillId="2" borderId="21" xfId="6" applyFont="1" applyFill="1" applyBorder="1" applyAlignment="1" applyProtection="1">
      <alignment horizontal="center" shrinkToFit="1"/>
      <protection locked="0"/>
    </xf>
    <xf numFmtId="0" fontId="9" fillId="2" borderId="24" xfId="6" applyFont="1" applyFill="1" applyBorder="1" applyAlignment="1" applyProtection="1">
      <alignment horizontal="center" shrinkToFit="1"/>
      <protection locked="0"/>
    </xf>
    <xf numFmtId="0" fontId="14" fillId="0" borderId="25" xfId="6" applyFont="1" applyBorder="1" applyAlignment="1" applyProtection="1">
      <alignment horizontal="center" vertical="center" wrapText="1" shrinkToFit="1"/>
      <protection locked="0"/>
    </xf>
    <xf numFmtId="0" fontId="14" fillId="0" borderId="21" xfId="6" applyFont="1" applyBorder="1" applyAlignment="1" applyProtection="1">
      <alignment horizontal="center" vertical="center" wrapText="1" shrinkToFit="1"/>
      <protection locked="0"/>
    </xf>
    <xf numFmtId="0" fontId="14" fillId="0" borderId="24" xfId="6" applyFont="1" applyBorder="1" applyAlignment="1" applyProtection="1">
      <alignment horizontal="center" vertical="center" wrapText="1" shrinkToFit="1"/>
      <protection locked="0"/>
    </xf>
    <xf numFmtId="0" fontId="14" fillId="0" borderId="43" xfId="6" applyFont="1" applyBorder="1" applyAlignment="1" applyProtection="1">
      <alignment horizontal="center" vertical="center" wrapText="1" shrinkToFit="1"/>
      <protection locked="0"/>
    </xf>
    <xf numFmtId="0" fontId="14" fillId="0" borderId="42" xfId="6" applyFont="1" applyBorder="1" applyAlignment="1" applyProtection="1">
      <alignment horizontal="center" vertical="center" wrapText="1" shrinkToFit="1"/>
      <protection locked="0"/>
    </xf>
    <xf numFmtId="0" fontId="14" fillId="0" borderId="69" xfId="6" applyFont="1" applyBorder="1" applyAlignment="1" applyProtection="1">
      <alignment horizontal="center" vertical="center" wrapText="1" shrinkToFit="1"/>
      <protection locked="0"/>
    </xf>
    <xf numFmtId="0" fontId="14" fillId="0" borderId="1" xfId="6" applyFont="1" applyBorder="1" applyAlignment="1" applyProtection="1">
      <alignment horizontal="left" vertical="center" wrapText="1" shrinkToFit="1"/>
      <protection locked="0"/>
    </xf>
    <xf numFmtId="0" fontId="14" fillId="0" borderId="40" xfId="6" applyFont="1" applyBorder="1" applyAlignment="1" applyProtection="1">
      <alignment horizontal="left" vertical="center" wrapText="1" shrinkToFit="1"/>
      <protection locked="0"/>
    </xf>
    <xf numFmtId="0" fontId="15" fillId="2" borderId="53" xfId="6" applyFont="1" applyFill="1" applyBorder="1" applyAlignment="1">
      <alignment horizontal="center" vertical="top" shrinkToFit="1"/>
    </xf>
    <xf numFmtId="0" fontId="15" fillId="2" borderId="42" xfId="6" applyFont="1" applyFill="1" applyBorder="1" applyAlignment="1">
      <alignment horizontal="center" vertical="top" shrinkToFit="1"/>
    </xf>
    <xf numFmtId="0" fontId="15" fillId="2" borderId="69" xfId="6" applyFont="1" applyFill="1" applyBorder="1" applyAlignment="1">
      <alignment horizontal="center" vertical="top" shrinkToFit="1"/>
    </xf>
    <xf numFmtId="0" fontId="9" fillId="0" borderId="42" xfId="6" applyFont="1" applyBorder="1" applyAlignment="1">
      <alignment horizontal="left" vertical="center" shrinkToFit="1"/>
    </xf>
    <xf numFmtId="0" fontId="14" fillId="0" borderId="3" xfId="6" applyFont="1" applyBorder="1" applyAlignment="1">
      <alignment horizontal="center" vertical="center" wrapText="1" shrinkToFit="1"/>
    </xf>
    <xf numFmtId="0" fontId="14" fillId="0" borderId="4" xfId="6" applyFont="1" applyBorder="1" applyAlignment="1">
      <alignment horizontal="center" vertical="center" shrinkToFit="1"/>
    </xf>
    <xf numFmtId="0" fontId="14" fillId="0" borderId="9" xfId="6" applyFont="1" applyBorder="1" applyAlignment="1">
      <alignment horizontal="center" vertical="center" shrinkToFit="1"/>
    </xf>
    <xf numFmtId="0" fontId="14" fillId="0" borderId="11" xfId="6" applyFont="1" applyBorder="1" applyAlignment="1">
      <alignment horizontal="center" vertical="center" shrinkToFit="1"/>
    </xf>
    <xf numFmtId="0" fontId="14" fillId="0" borderId="12" xfId="6" applyFont="1" applyBorder="1" applyAlignment="1">
      <alignment horizontal="center" vertical="center" shrinkToFit="1"/>
    </xf>
    <xf numFmtId="0" fontId="14" fillId="0" borderId="17" xfId="6" applyFont="1" applyBorder="1" applyAlignment="1">
      <alignment horizontal="center" vertical="center" shrinkToFit="1"/>
    </xf>
    <xf numFmtId="0" fontId="14" fillId="0" borderId="16" xfId="6" applyFont="1" applyBorder="1" applyAlignment="1">
      <alignment horizontal="center" vertical="center" shrinkToFit="1"/>
    </xf>
    <xf numFmtId="0" fontId="14" fillId="0" borderId="74" xfId="6" applyFont="1" applyBorder="1" applyAlignment="1">
      <alignment horizontal="center" vertical="center" shrinkToFit="1"/>
    </xf>
    <xf numFmtId="0" fontId="14" fillId="0" borderId="49" xfId="6" applyFont="1" applyBorder="1" applyAlignment="1">
      <alignment horizontal="center" vertical="center" shrinkToFit="1"/>
    </xf>
    <xf numFmtId="0" fontId="14" fillId="0" borderId="75" xfId="6" applyFont="1" applyBorder="1" applyAlignment="1">
      <alignment horizontal="center" vertical="center" shrinkToFit="1"/>
    </xf>
    <xf numFmtId="0" fontId="14" fillId="0" borderId="50" xfId="6" applyFont="1" applyBorder="1" applyAlignment="1">
      <alignment horizontal="center" vertical="center" shrinkToFit="1"/>
    </xf>
    <xf numFmtId="0" fontId="15" fillId="2" borderId="11" xfId="6" applyFont="1" applyFill="1" applyBorder="1" applyAlignment="1">
      <alignment horizontal="center" vertical="top" shrinkToFit="1"/>
    </xf>
    <xf numFmtId="0" fontId="15" fillId="2" borderId="12" xfId="6" applyFont="1" applyFill="1" applyBorder="1" applyAlignment="1">
      <alignment horizontal="center" vertical="top" shrinkToFit="1"/>
    </xf>
    <xf numFmtId="0" fontId="15" fillId="2" borderId="17" xfId="6" applyFont="1" applyFill="1" applyBorder="1" applyAlignment="1">
      <alignment horizontal="center" vertical="top" shrinkToFit="1"/>
    </xf>
    <xf numFmtId="0" fontId="14" fillId="0" borderId="16" xfId="6" applyFont="1" applyBorder="1" applyAlignment="1" applyProtection="1">
      <alignment horizontal="center" vertical="center" wrapText="1" shrinkToFit="1"/>
      <protection locked="0"/>
    </xf>
    <xf numFmtId="0" fontId="14" fillId="0" borderId="12" xfId="6" applyFont="1" applyBorder="1" applyAlignment="1" applyProtection="1">
      <alignment horizontal="center" vertical="center" wrapText="1" shrinkToFit="1"/>
      <protection locked="0"/>
    </xf>
    <xf numFmtId="0" fontId="14" fillId="0" borderId="17" xfId="6" applyFont="1" applyBorder="1" applyAlignment="1" applyProtection="1">
      <alignment horizontal="center" vertical="center" wrapText="1" shrinkToFit="1"/>
      <protection locked="0"/>
    </xf>
    <xf numFmtId="0" fontId="14" fillId="0" borderId="25" xfId="6" applyFont="1" applyBorder="1" applyAlignment="1" applyProtection="1">
      <alignment horizontal="left" vertical="center" wrapText="1" shrinkToFit="1"/>
      <protection locked="0"/>
    </xf>
    <xf numFmtId="0" fontId="14" fillId="0" borderId="21" xfId="6" applyFont="1" applyBorder="1" applyAlignment="1" applyProtection="1">
      <alignment horizontal="left" vertical="center" wrapText="1" shrinkToFit="1"/>
      <protection locked="0"/>
    </xf>
    <xf numFmtId="0" fontId="14" fillId="0" borderId="24" xfId="6" applyFont="1" applyBorder="1" applyAlignment="1" applyProtection="1">
      <alignment horizontal="left" vertical="center" wrapText="1" shrinkToFit="1"/>
      <protection locked="0"/>
    </xf>
    <xf numFmtId="0" fontId="14" fillId="0" borderId="16" xfId="6" applyFont="1" applyBorder="1" applyAlignment="1" applyProtection="1">
      <alignment horizontal="left" vertical="center" wrapText="1" shrinkToFit="1"/>
      <protection locked="0"/>
    </xf>
    <xf numFmtId="0" fontId="14" fillId="0" borderId="12" xfId="6" applyFont="1" applyBorder="1" applyAlignment="1" applyProtection="1">
      <alignment horizontal="left" vertical="center" wrapText="1" shrinkToFit="1"/>
      <protection locked="0"/>
    </xf>
    <xf numFmtId="0" fontId="14" fillId="0" borderId="17" xfId="6" applyFont="1" applyBorder="1" applyAlignment="1" applyProtection="1">
      <alignment horizontal="left" vertical="center" wrapText="1" shrinkToFit="1"/>
      <protection locked="0"/>
    </xf>
    <xf numFmtId="0" fontId="14" fillId="0" borderId="25" xfId="6" applyFont="1" applyBorder="1" applyAlignment="1" applyProtection="1">
      <alignment horizontal="center" vertical="center" shrinkToFit="1"/>
      <protection locked="0"/>
    </xf>
    <xf numFmtId="0" fontId="14" fillId="0" borderId="22" xfId="6" applyFont="1" applyBorder="1" applyAlignment="1" applyProtection="1">
      <alignment horizontal="center" vertical="center" shrinkToFit="1"/>
      <protection locked="0"/>
    </xf>
    <xf numFmtId="0" fontId="14" fillId="0" borderId="16" xfId="6" applyFont="1" applyBorder="1" applyAlignment="1" applyProtection="1">
      <alignment horizontal="center" vertical="center" shrinkToFit="1"/>
      <protection locked="0"/>
    </xf>
    <xf numFmtId="0" fontId="14" fillId="0" borderId="12" xfId="6" applyFont="1" applyBorder="1" applyAlignment="1" applyProtection="1">
      <alignment horizontal="center" vertical="center" shrinkToFit="1"/>
      <protection locked="0"/>
    </xf>
    <xf numFmtId="0" fontId="14" fillId="0" borderId="13" xfId="6" applyFont="1" applyBorder="1" applyAlignment="1" applyProtection="1">
      <alignment horizontal="center" vertical="center" shrinkToFit="1"/>
      <protection locked="0"/>
    </xf>
    <xf numFmtId="0" fontId="14" fillId="0" borderId="17" xfId="6" applyFont="1" applyBorder="1" applyAlignment="1" applyProtection="1">
      <alignment horizontal="center" vertical="center" shrinkToFit="1"/>
      <protection locked="0"/>
    </xf>
    <xf numFmtId="0" fontId="14" fillId="0" borderId="31" xfId="6" applyFont="1" applyBorder="1" applyAlignment="1" applyProtection="1">
      <alignment horizontal="center" vertical="center" shrinkToFit="1"/>
      <protection locked="0"/>
    </xf>
    <xf numFmtId="0" fontId="14" fillId="0" borderId="32" xfId="6" applyFont="1" applyBorder="1" applyAlignment="1" applyProtection="1">
      <alignment horizontal="center" vertical="center" shrinkToFit="1"/>
      <protection locked="0"/>
    </xf>
    <xf numFmtId="0" fontId="34" fillId="0" borderId="0" xfId="6" applyFont="1" applyAlignment="1">
      <alignment horizontal="center" vertical="center" shrinkToFit="1"/>
    </xf>
    <xf numFmtId="0" fontId="18" fillId="0" borderId="0" xfId="6" applyFont="1" applyAlignment="1">
      <alignment horizontal="center" vertical="center" shrinkToFit="1"/>
    </xf>
    <xf numFmtId="0" fontId="35" fillId="0" borderId="0" xfId="6" applyFont="1" applyAlignment="1">
      <alignment horizontal="center" vertical="center" shrinkToFit="1"/>
    </xf>
    <xf numFmtId="0" fontId="14" fillId="0" borderId="9" xfId="6" applyFont="1" applyBorder="1" applyAlignment="1">
      <alignment horizontal="center" vertical="center" wrapText="1" shrinkToFit="1"/>
    </xf>
    <xf numFmtId="0" fontId="14" fillId="0" borderId="26" xfId="6" applyFont="1" applyBorder="1" applyAlignment="1">
      <alignment horizontal="center" vertical="center" wrapText="1" shrinkToFit="1"/>
    </xf>
    <xf numFmtId="0" fontId="14" fillId="0" borderId="0" xfId="6" applyFont="1" applyAlignment="1">
      <alignment horizontal="center" vertical="center" wrapText="1" shrinkToFit="1"/>
    </xf>
    <xf numFmtId="0" fontId="14" fillId="0" borderId="29" xfId="6" applyFont="1" applyBorder="1" applyAlignment="1">
      <alignment horizontal="center" vertical="center" wrapText="1" shrinkToFit="1"/>
    </xf>
    <xf numFmtId="0" fontId="14" fillId="0" borderId="11" xfId="6" applyFont="1" applyBorder="1" applyAlignment="1">
      <alignment horizontal="center" vertical="center" wrapText="1" shrinkToFit="1"/>
    </xf>
    <xf numFmtId="0" fontId="14" fillId="0" borderId="17" xfId="6" applyFont="1" applyBorder="1" applyAlignment="1">
      <alignment horizontal="center" vertical="center" wrapText="1" shrinkToFit="1"/>
    </xf>
    <xf numFmtId="0" fontId="14" fillId="0" borderId="18" xfId="6" applyFont="1" applyBorder="1" applyAlignment="1">
      <alignment horizontal="center" vertical="center" wrapText="1" shrinkToFit="1"/>
    </xf>
  </cellXfs>
  <cellStyles count="7">
    <cellStyle name="桁区切り 2" xfId="5" xr:uid="{00000000-0005-0000-0000-000000000000}"/>
    <cellStyle name="常规_Book1_1" xfId="4" xr:uid="{00000000-0005-0000-0000-000001000000}"/>
    <cellStyle name="常规_Book1_1_KIJ語学院入学願書填写表格(0509新定稿) 2" xfId="3" xr:uid="{00000000-0005-0000-0000-000002000000}"/>
    <cellStyle name="標準" xfId="0" builtinId="0"/>
    <cellStyle name="標準 2" xfId="1" xr:uid="{00000000-0005-0000-0000-000004000000}"/>
    <cellStyle name="標準 2 2" xfId="2" xr:uid="{00000000-0005-0000-0000-000005000000}"/>
    <cellStyle name="標準 3" xfId="6" xr:uid="{00000000-0005-0000-0000-000006000000}"/>
  </cellStyles>
  <dxfs count="2">
    <dxf>
      <fill>
        <patternFill patternType="solid">
          <fgColor indexed="64"/>
          <bgColor indexed="43"/>
        </patternFill>
      </fill>
    </dxf>
    <dxf>
      <fill>
        <patternFill patternType="solid">
          <fgColor indexed="64"/>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9</xdr:col>
      <xdr:colOff>38100</xdr:colOff>
      <xdr:row>0</xdr:row>
      <xdr:rowOff>0</xdr:rowOff>
    </xdr:from>
    <xdr:to>
      <xdr:col>15</xdr:col>
      <xdr:colOff>47767</xdr:colOff>
      <xdr:row>2</xdr:row>
      <xdr:rowOff>105293</xdr:rowOff>
    </xdr:to>
    <xdr:pic>
      <xdr:nvPicPr>
        <xdr:cNvPr id="7" name="図 6">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0"/>
          <a:ext cx="581167" cy="52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fox.sharepoint.com/BIMATRIX/Down/F/B/B/A/&#23398;&#29983;&#21488;&#24115;_20180406-02(TI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リース注意"/>
      <sheetName val="変更履歴"/>
      <sheetName val="学生台帳"/>
      <sheetName val="データ"/>
      <sheetName val="学生"/>
      <sheetName val="クラス"/>
      <sheetName val="成績"/>
      <sheetName val="学費"/>
      <sheetName val="進学"/>
      <sheetName val="出席"/>
      <sheetName val="在留資格"/>
      <sheetName val="現住所"/>
      <sheetName val="JLPT"/>
      <sheetName val="EJU"/>
      <sheetName val="資格外活動"/>
      <sheetName val="メモ"/>
      <sheetName val="C1"/>
      <sheetName val="P1"/>
      <sheetName val="mxSettings"/>
      <sheetName val="mxAction"/>
      <sheetName val="mxTable"/>
      <sheetName val="List"/>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305"/>
  <sheetViews>
    <sheetView showGridLines="0" view="pageBreakPreview" zoomScale="130" zoomScaleNormal="130" zoomScaleSheetLayoutView="130" workbookViewId="0">
      <selection sqref="A1:BL1"/>
    </sheetView>
  </sheetViews>
  <sheetFormatPr defaultColWidth="8.75" defaultRowHeight="13.5"/>
  <cols>
    <col min="1" max="53" width="1.25" style="1" customWidth="1"/>
    <col min="54" max="64" width="1.5" style="1" customWidth="1"/>
    <col min="65" max="65" width="10.375" style="1" customWidth="1"/>
    <col min="66" max="71" width="10.375" style="15" hidden="1" customWidth="1"/>
    <col min="72" max="72" width="10.375" style="1" customWidth="1"/>
    <col min="73" max="73" width="8.75" style="1"/>
    <col min="74" max="74" width="14.25" style="1" customWidth="1"/>
    <col min="75" max="16384" width="8.75" style="1"/>
  </cols>
  <sheetData>
    <row r="1" spans="1:74" ht="22.15" customHeight="1">
      <c r="A1" s="221" t="s">
        <v>0</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N1" s="2" t="s">
        <v>1</v>
      </c>
      <c r="BO1" s="2" t="s">
        <v>2</v>
      </c>
      <c r="BP1" s="2" t="s">
        <v>3</v>
      </c>
      <c r="BQ1" s="2" t="s">
        <v>4</v>
      </c>
      <c r="BR1" s="2" t="s">
        <v>5</v>
      </c>
      <c r="BS1" s="2" t="s">
        <v>6</v>
      </c>
    </row>
    <row r="2" spans="1:74" s="3" customFormat="1" ht="11.65" customHeight="1">
      <c r="A2" s="223" t="s">
        <v>7</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3"/>
      <c r="BG2" s="223"/>
      <c r="BH2" s="223"/>
      <c r="BI2" s="223"/>
      <c r="BJ2" s="223"/>
      <c r="BK2" s="223"/>
      <c r="BL2" s="223"/>
      <c r="BN2" s="2">
        <f>IF(ISBLANK(BO2),"",COUNTA(BO$2:$BO2))</f>
        <v>1</v>
      </c>
      <c r="BO2" s="4" t="s">
        <v>8</v>
      </c>
      <c r="BP2" s="5" t="s">
        <v>9</v>
      </c>
      <c r="BQ2" s="4" t="s">
        <v>10</v>
      </c>
      <c r="BR2" s="2" t="str">
        <f>IF(AND(I6="",Y6=""),"",I6&amp;" "&amp;Y6)</f>
        <v/>
      </c>
      <c r="BS2" s="2" t="str">
        <f ca="1">CELL("address",BR2)</f>
        <v>$BR$2</v>
      </c>
    </row>
    <row r="3" spans="1:74" s="3" customFormat="1" ht="11.65" customHeight="1">
      <c r="A3" s="223" t="s">
        <v>11</v>
      </c>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N3" s="2">
        <f>IF(ISBLANK(BO3),"",COUNTA(BO$2:$BO3))</f>
        <v>2</v>
      </c>
      <c r="BO3" s="4" t="s">
        <v>12</v>
      </c>
      <c r="BP3" s="5" t="s">
        <v>13</v>
      </c>
      <c r="BQ3" s="4" t="s">
        <v>14</v>
      </c>
      <c r="BR3" s="2" t="str">
        <f>IF(AND(AT5="☑",AX5="☑"),"エラー",IF(AND(AT5="☑",AX5&lt;&gt;"☑"),"男",IF(AND(AT5&lt;&gt;"☑",AX5="☑"),"女","")))</f>
        <v/>
      </c>
      <c r="BS3" s="2" t="str">
        <f t="shared" ref="BS3:BS59" ca="1" si="0">CELL("address",BR3)</f>
        <v>$BR$3</v>
      </c>
    </row>
    <row r="4" spans="1:74" s="6" customFormat="1" ht="10.9" customHeight="1" thickBot="1">
      <c r="BN4" s="2">
        <f>IF(ISBLANK(BO4),"",COUNTA(BO$2:$BO4))</f>
        <v>3</v>
      </c>
      <c r="BO4" s="4" t="s">
        <v>15</v>
      </c>
      <c r="BP4" s="5" t="s">
        <v>13</v>
      </c>
      <c r="BQ4" s="4" t="s">
        <v>16</v>
      </c>
      <c r="BR4" s="2" t="str">
        <f>IF(I7="","",I7)</f>
        <v/>
      </c>
      <c r="BS4" s="2" t="str">
        <f t="shared" ca="1" si="0"/>
        <v>$BR$4</v>
      </c>
    </row>
    <row r="5" spans="1:74" s="6" customFormat="1" ht="13.5" customHeight="1">
      <c r="A5" s="99" t="s">
        <v>17</v>
      </c>
      <c r="B5" s="224"/>
      <c r="C5" s="224"/>
      <c r="D5" s="224"/>
      <c r="E5" s="224"/>
      <c r="F5" s="224"/>
      <c r="G5" s="224"/>
      <c r="H5" s="225"/>
      <c r="I5" s="226" t="s">
        <v>18</v>
      </c>
      <c r="J5" s="226"/>
      <c r="K5" s="226"/>
      <c r="L5" s="226"/>
      <c r="M5" s="226"/>
      <c r="N5" s="226"/>
      <c r="O5" s="226"/>
      <c r="P5" s="226"/>
      <c r="Q5" s="226"/>
      <c r="R5" s="226"/>
      <c r="S5" s="226"/>
      <c r="T5" s="226"/>
      <c r="U5" s="226"/>
      <c r="V5" s="226"/>
      <c r="W5" s="226"/>
      <c r="X5" s="226"/>
      <c r="Y5" s="227" t="s">
        <v>19</v>
      </c>
      <c r="Z5" s="227"/>
      <c r="AA5" s="227"/>
      <c r="AB5" s="227"/>
      <c r="AC5" s="227"/>
      <c r="AD5" s="227"/>
      <c r="AE5" s="227"/>
      <c r="AF5" s="227"/>
      <c r="AG5" s="227"/>
      <c r="AH5" s="227"/>
      <c r="AI5" s="227"/>
      <c r="AJ5" s="227"/>
      <c r="AK5" s="227"/>
      <c r="AL5" s="227"/>
      <c r="AM5" s="228"/>
      <c r="AN5" s="108" t="s">
        <v>20</v>
      </c>
      <c r="AO5" s="100"/>
      <c r="AP5" s="100"/>
      <c r="AQ5" s="100"/>
      <c r="AR5" s="100"/>
      <c r="AS5" s="229"/>
      <c r="AT5" s="230" t="s">
        <v>21</v>
      </c>
      <c r="AU5" s="230"/>
      <c r="AV5" s="215" t="s">
        <v>22</v>
      </c>
      <c r="AW5" s="215"/>
      <c r="AX5" s="230" t="s">
        <v>21</v>
      </c>
      <c r="AY5" s="230"/>
      <c r="AZ5" s="215" t="s">
        <v>23</v>
      </c>
      <c r="BA5" s="216"/>
      <c r="BB5" s="108" t="s">
        <v>24</v>
      </c>
      <c r="BC5" s="100"/>
      <c r="BD5" s="100"/>
      <c r="BE5" s="100"/>
      <c r="BF5" s="100"/>
      <c r="BG5" s="100"/>
      <c r="BH5" s="100"/>
      <c r="BI5" s="100"/>
      <c r="BJ5" s="100"/>
      <c r="BK5" s="100"/>
      <c r="BL5" s="207"/>
      <c r="BN5" s="2">
        <f>IF(ISBLANK(BO5),"",COUNTA(BO$2:$BO5))</f>
        <v>4</v>
      </c>
      <c r="BO5" s="4" t="s">
        <v>25</v>
      </c>
      <c r="BP5" s="5" t="s">
        <v>26</v>
      </c>
      <c r="BQ5" s="4" t="s">
        <v>27</v>
      </c>
      <c r="BR5" s="2" t="str">
        <f>IF(AND(AR7="☑",AW7="☑"),"エラー",IF(AND(AR7="☑",AW7&lt;&gt;"☑"),"無",IF(AND(AR7&lt;&gt;"☑",AW7="☑"),"有","")))</f>
        <v/>
      </c>
      <c r="BS5" s="2" t="str">
        <f t="shared" ca="1" si="0"/>
        <v>$BR$5</v>
      </c>
    </row>
    <row r="6" spans="1:74" s="7" customFormat="1" ht="32.25" customHeight="1">
      <c r="A6" s="188"/>
      <c r="B6" s="189"/>
      <c r="C6" s="189"/>
      <c r="D6" s="189"/>
      <c r="E6" s="189"/>
      <c r="F6" s="189"/>
      <c r="G6" s="189"/>
      <c r="H6" s="190"/>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8"/>
      <c r="AN6" s="110"/>
      <c r="AO6" s="106"/>
      <c r="AP6" s="106"/>
      <c r="AQ6" s="106"/>
      <c r="AR6" s="106"/>
      <c r="AS6" s="173"/>
      <c r="AT6" s="206" t="s">
        <v>28</v>
      </c>
      <c r="AU6" s="206"/>
      <c r="AV6" s="206"/>
      <c r="AW6" s="206"/>
      <c r="AX6" s="206" t="s">
        <v>29</v>
      </c>
      <c r="AY6" s="206"/>
      <c r="AZ6" s="206"/>
      <c r="BA6" s="219"/>
      <c r="BB6" s="109"/>
      <c r="BC6" s="103"/>
      <c r="BD6" s="103"/>
      <c r="BE6" s="103"/>
      <c r="BF6" s="103"/>
      <c r="BG6" s="103"/>
      <c r="BH6" s="103"/>
      <c r="BI6" s="103"/>
      <c r="BJ6" s="103"/>
      <c r="BK6" s="103"/>
      <c r="BL6" s="208"/>
      <c r="BN6" s="2">
        <f>IF(ISBLANK(BO6),"",COUNTA(BO$2:$BO6))</f>
        <v>5</v>
      </c>
      <c r="BO6" s="4" t="s">
        <v>30</v>
      </c>
      <c r="BP6" s="5" t="s">
        <v>26</v>
      </c>
      <c r="BQ6" s="4" t="s">
        <v>31</v>
      </c>
      <c r="BR6" s="2" t="str">
        <f>IF(AND(ISBLANK(I9), ISBLANK(N9), ISBLANK(R9)), "",TEXT(DATEVALUE(I9&amp;"/"&amp;N9&amp;"/"&amp;R9),"YYYY/MM/DD"))</f>
        <v/>
      </c>
      <c r="BS6" s="2" t="str">
        <f t="shared" ca="1" si="0"/>
        <v>$BR$6</v>
      </c>
    </row>
    <row r="7" spans="1:74" s="6" customFormat="1" ht="18.95" customHeight="1">
      <c r="A7" s="168" t="s">
        <v>32</v>
      </c>
      <c r="B7" s="175"/>
      <c r="C7" s="175"/>
      <c r="D7" s="175"/>
      <c r="E7" s="175"/>
      <c r="F7" s="175"/>
      <c r="G7" s="175"/>
      <c r="H7" s="176"/>
      <c r="I7" s="92"/>
      <c r="J7" s="87"/>
      <c r="K7" s="87"/>
      <c r="L7" s="87"/>
      <c r="M7" s="87"/>
      <c r="N7" s="87"/>
      <c r="O7" s="87"/>
      <c r="P7" s="87"/>
      <c r="Q7" s="87"/>
      <c r="R7" s="87"/>
      <c r="S7" s="87"/>
      <c r="T7" s="87"/>
      <c r="U7" s="87"/>
      <c r="V7" s="87"/>
      <c r="W7" s="87"/>
      <c r="X7" s="87"/>
      <c r="Y7" s="87"/>
      <c r="Z7" s="87"/>
      <c r="AA7" s="87"/>
      <c r="AB7" s="87"/>
      <c r="AC7" s="87"/>
      <c r="AD7" s="87"/>
      <c r="AE7" s="87"/>
      <c r="AF7" s="87"/>
      <c r="AG7" s="87"/>
      <c r="AH7" s="87"/>
      <c r="AI7" s="94"/>
      <c r="AJ7" s="174" t="s">
        <v>33</v>
      </c>
      <c r="AK7" s="134"/>
      <c r="AL7" s="134"/>
      <c r="AM7" s="134"/>
      <c r="AN7" s="134"/>
      <c r="AO7" s="134"/>
      <c r="AP7" s="134"/>
      <c r="AQ7" s="167"/>
      <c r="AR7" s="132" t="s">
        <v>21</v>
      </c>
      <c r="AS7" s="132"/>
      <c r="AT7" s="133" t="s">
        <v>34</v>
      </c>
      <c r="AU7" s="133"/>
      <c r="AV7" s="133"/>
      <c r="AW7" s="132" t="s">
        <v>21</v>
      </c>
      <c r="AX7" s="132"/>
      <c r="AY7" s="133" t="s">
        <v>35</v>
      </c>
      <c r="AZ7" s="133"/>
      <c r="BA7" s="220"/>
      <c r="BB7" s="109"/>
      <c r="BC7" s="103"/>
      <c r="BD7" s="103"/>
      <c r="BE7" s="103"/>
      <c r="BF7" s="103"/>
      <c r="BG7" s="103"/>
      <c r="BH7" s="103"/>
      <c r="BI7" s="103"/>
      <c r="BJ7" s="103"/>
      <c r="BK7" s="103"/>
      <c r="BL7" s="208"/>
      <c r="BN7" s="2">
        <f>IF(ISBLANK(BO7),"",COUNTA(BO$2:$BO7))</f>
        <v>6</v>
      </c>
      <c r="BO7" s="4" t="s">
        <v>36</v>
      </c>
      <c r="BP7" s="5" t="s">
        <v>26</v>
      </c>
      <c r="BQ7" s="4" t="s">
        <v>37</v>
      </c>
      <c r="BR7" s="2" t="str">
        <f>IF(AD9="","",AD9)</f>
        <v/>
      </c>
      <c r="BS7" s="2" t="str">
        <f t="shared" ca="1" si="0"/>
        <v>$BR$7</v>
      </c>
    </row>
    <row r="8" spans="1:74" s="7" customFormat="1" ht="15.6" customHeight="1">
      <c r="A8" s="187"/>
      <c r="B8" s="178"/>
      <c r="C8" s="178"/>
      <c r="D8" s="178"/>
      <c r="E8" s="178"/>
      <c r="F8" s="178"/>
      <c r="G8" s="178"/>
      <c r="H8" s="179"/>
      <c r="I8" s="194"/>
      <c r="J8" s="180"/>
      <c r="K8" s="180"/>
      <c r="L8" s="180"/>
      <c r="M8" s="180"/>
      <c r="N8" s="180"/>
      <c r="O8" s="180"/>
      <c r="P8" s="180"/>
      <c r="Q8" s="180"/>
      <c r="R8" s="180"/>
      <c r="S8" s="180"/>
      <c r="T8" s="180"/>
      <c r="U8" s="180"/>
      <c r="V8" s="180"/>
      <c r="W8" s="180"/>
      <c r="X8" s="180"/>
      <c r="Y8" s="180"/>
      <c r="Z8" s="180"/>
      <c r="AA8" s="180"/>
      <c r="AB8" s="180"/>
      <c r="AC8" s="180"/>
      <c r="AD8" s="180"/>
      <c r="AE8" s="180"/>
      <c r="AF8" s="180"/>
      <c r="AG8" s="180"/>
      <c r="AH8" s="180"/>
      <c r="AI8" s="183"/>
      <c r="AJ8" s="210"/>
      <c r="AK8" s="211"/>
      <c r="AL8" s="211"/>
      <c r="AM8" s="211"/>
      <c r="AN8" s="211"/>
      <c r="AO8" s="211"/>
      <c r="AP8" s="211"/>
      <c r="AQ8" s="212"/>
      <c r="AR8" s="213" t="s">
        <v>38</v>
      </c>
      <c r="AS8" s="213"/>
      <c r="AT8" s="213"/>
      <c r="AU8" s="213"/>
      <c r="AV8" s="213"/>
      <c r="AW8" s="213" t="s">
        <v>39</v>
      </c>
      <c r="AX8" s="213"/>
      <c r="AY8" s="213"/>
      <c r="AZ8" s="213"/>
      <c r="BA8" s="214"/>
      <c r="BB8" s="109"/>
      <c r="BC8" s="103"/>
      <c r="BD8" s="103"/>
      <c r="BE8" s="103"/>
      <c r="BF8" s="103"/>
      <c r="BG8" s="103"/>
      <c r="BH8" s="103"/>
      <c r="BI8" s="103"/>
      <c r="BJ8" s="103"/>
      <c r="BK8" s="103"/>
      <c r="BL8" s="208"/>
      <c r="BN8" s="2">
        <f>IF(ISBLANK(BO8),"",COUNTA(BO$2:$BO8))</f>
        <v>7</v>
      </c>
      <c r="BO8" s="4" t="s">
        <v>40</v>
      </c>
      <c r="BP8" s="5" t="s">
        <v>13</v>
      </c>
      <c r="BQ8" s="4" t="s">
        <v>41</v>
      </c>
      <c r="BR8" s="2" t="str">
        <f>IF(AU9="","",AU9)</f>
        <v/>
      </c>
      <c r="BS8" s="2" t="str">
        <f t="shared" ca="1" si="0"/>
        <v>$BR$8</v>
      </c>
      <c r="BT8" s="6"/>
      <c r="BV8" s="6"/>
    </row>
    <row r="9" spans="1:74" s="6" customFormat="1" ht="19.350000000000001" customHeight="1">
      <c r="A9" s="126" t="s">
        <v>42</v>
      </c>
      <c r="B9" s="134"/>
      <c r="C9" s="134"/>
      <c r="D9" s="134"/>
      <c r="E9" s="134"/>
      <c r="F9" s="134"/>
      <c r="G9" s="134"/>
      <c r="H9" s="167"/>
      <c r="I9" s="87"/>
      <c r="J9" s="87"/>
      <c r="K9" s="87"/>
      <c r="L9" s="87"/>
      <c r="M9" s="8" t="s">
        <v>43</v>
      </c>
      <c r="N9" s="87"/>
      <c r="O9" s="87"/>
      <c r="P9" s="87"/>
      <c r="Q9" s="8" t="s">
        <v>43</v>
      </c>
      <c r="R9" s="87"/>
      <c r="S9" s="87"/>
      <c r="T9" s="87"/>
      <c r="U9" s="87"/>
      <c r="V9" s="172" t="s">
        <v>44</v>
      </c>
      <c r="W9" s="175"/>
      <c r="X9" s="175"/>
      <c r="Y9" s="175"/>
      <c r="Z9" s="175"/>
      <c r="AA9" s="175"/>
      <c r="AB9" s="175"/>
      <c r="AC9" s="176"/>
      <c r="AD9" s="92"/>
      <c r="AE9" s="87"/>
      <c r="AF9" s="87"/>
      <c r="AG9" s="87"/>
      <c r="AH9" s="87"/>
      <c r="AI9" s="87"/>
      <c r="AJ9" s="87"/>
      <c r="AK9" s="87"/>
      <c r="AL9" s="94"/>
      <c r="AM9" s="172" t="s">
        <v>45</v>
      </c>
      <c r="AN9" s="169"/>
      <c r="AO9" s="169"/>
      <c r="AP9" s="169"/>
      <c r="AQ9" s="169"/>
      <c r="AR9" s="169"/>
      <c r="AS9" s="169"/>
      <c r="AT9" s="170"/>
      <c r="AU9" s="87"/>
      <c r="AV9" s="87"/>
      <c r="AW9" s="87"/>
      <c r="AX9" s="87"/>
      <c r="AY9" s="87"/>
      <c r="AZ9" s="87"/>
      <c r="BA9" s="94"/>
      <c r="BB9" s="109"/>
      <c r="BC9" s="103"/>
      <c r="BD9" s="103"/>
      <c r="BE9" s="103"/>
      <c r="BF9" s="103"/>
      <c r="BG9" s="103"/>
      <c r="BH9" s="103"/>
      <c r="BI9" s="103"/>
      <c r="BJ9" s="103"/>
      <c r="BK9" s="103"/>
      <c r="BL9" s="208"/>
      <c r="BN9" s="2">
        <f>IF(ISBLANK(BO9),"",COUNTA(BO$2:$BO9))</f>
        <v>8</v>
      </c>
      <c r="BO9" s="4" t="s">
        <v>46</v>
      </c>
      <c r="BP9" s="5" t="s">
        <v>13</v>
      </c>
      <c r="BQ9" s="4" t="s">
        <v>47</v>
      </c>
      <c r="BR9" s="2" t="str">
        <f>IF(I11="","",I11)</f>
        <v/>
      </c>
      <c r="BS9" s="2" t="str">
        <f t="shared" ca="1" si="0"/>
        <v>$BR$9</v>
      </c>
    </row>
    <row r="10" spans="1:74" s="6" customFormat="1" ht="15.6" customHeight="1">
      <c r="A10" s="203"/>
      <c r="B10" s="204"/>
      <c r="C10" s="204"/>
      <c r="D10" s="204"/>
      <c r="E10" s="204"/>
      <c r="F10" s="204"/>
      <c r="G10" s="204"/>
      <c r="H10" s="205"/>
      <c r="I10" s="206" t="s">
        <v>48</v>
      </c>
      <c r="J10" s="206"/>
      <c r="K10" s="206"/>
      <c r="L10" s="206"/>
      <c r="M10" s="206" t="s">
        <v>49</v>
      </c>
      <c r="N10" s="206"/>
      <c r="O10" s="206"/>
      <c r="P10" s="206"/>
      <c r="Q10" s="206"/>
      <c r="R10" s="206" t="s">
        <v>50</v>
      </c>
      <c r="S10" s="206"/>
      <c r="T10" s="206"/>
      <c r="U10" s="206"/>
      <c r="V10" s="195"/>
      <c r="W10" s="189"/>
      <c r="X10" s="189"/>
      <c r="Y10" s="189"/>
      <c r="Z10" s="189"/>
      <c r="AA10" s="189"/>
      <c r="AB10" s="189"/>
      <c r="AC10" s="190"/>
      <c r="AD10" s="93"/>
      <c r="AE10" s="90"/>
      <c r="AF10" s="90"/>
      <c r="AG10" s="90"/>
      <c r="AH10" s="90"/>
      <c r="AI10" s="90"/>
      <c r="AJ10" s="90"/>
      <c r="AK10" s="90"/>
      <c r="AL10" s="95"/>
      <c r="AM10" s="110"/>
      <c r="AN10" s="106"/>
      <c r="AO10" s="106"/>
      <c r="AP10" s="106"/>
      <c r="AQ10" s="106"/>
      <c r="AR10" s="106"/>
      <c r="AS10" s="106"/>
      <c r="AT10" s="173"/>
      <c r="AU10" s="90"/>
      <c r="AV10" s="90"/>
      <c r="AW10" s="90"/>
      <c r="AX10" s="90"/>
      <c r="AY10" s="90"/>
      <c r="AZ10" s="90"/>
      <c r="BA10" s="95"/>
      <c r="BB10" s="110"/>
      <c r="BC10" s="106"/>
      <c r="BD10" s="106"/>
      <c r="BE10" s="106"/>
      <c r="BF10" s="106"/>
      <c r="BG10" s="106"/>
      <c r="BH10" s="106"/>
      <c r="BI10" s="106"/>
      <c r="BJ10" s="106"/>
      <c r="BK10" s="106"/>
      <c r="BL10" s="209"/>
      <c r="BN10" s="2">
        <f>IF(ISBLANK(BO10),"",COUNTA(BO$2:$BO10))</f>
        <v>9</v>
      </c>
      <c r="BO10" s="4" t="s">
        <v>51</v>
      </c>
      <c r="BP10" s="5" t="s">
        <v>52</v>
      </c>
      <c r="BQ10" s="4" t="s">
        <v>53</v>
      </c>
      <c r="BR10" s="2" t="str">
        <f>IF(BB11="","",BB11)</f>
        <v/>
      </c>
      <c r="BS10" s="2" t="str">
        <f t="shared" ca="1" si="0"/>
        <v>$BR$10</v>
      </c>
    </row>
    <row r="11" spans="1:74" s="6" customFormat="1" ht="15.6" customHeight="1">
      <c r="A11" s="168" t="s">
        <v>54</v>
      </c>
      <c r="B11" s="175"/>
      <c r="C11" s="175"/>
      <c r="D11" s="175"/>
      <c r="E11" s="175"/>
      <c r="F11" s="175"/>
      <c r="G11" s="175"/>
      <c r="H11" s="176"/>
      <c r="I11" s="201"/>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172" t="s">
        <v>55</v>
      </c>
      <c r="AV11" s="175"/>
      <c r="AW11" s="175"/>
      <c r="AX11" s="175"/>
      <c r="AY11" s="175"/>
      <c r="AZ11" s="175"/>
      <c r="BA11" s="176"/>
      <c r="BB11" s="87"/>
      <c r="BC11" s="87"/>
      <c r="BD11" s="87"/>
      <c r="BE11" s="87"/>
      <c r="BF11" s="87"/>
      <c r="BG11" s="87"/>
      <c r="BH11" s="87"/>
      <c r="BI11" s="87"/>
      <c r="BJ11" s="87"/>
      <c r="BK11" s="87"/>
      <c r="BL11" s="96"/>
      <c r="BN11" s="2">
        <f>IF(ISBLANK(BO11),"",COUNTA(BO$2:$BO11))</f>
        <v>10</v>
      </c>
      <c r="BO11" s="4" t="s">
        <v>56</v>
      </c>
      <c r="BP11" s="5" t="s">
        <v>13</v>
      </c>
      <c r="BQ11" s="4" t="s">
        <v>57</v>
      </c>
      <c r="BR11" s="2" t="str">
        <f>IF(I13="","",I13)</f>
        <v/>
      </c>
      <c r="BS11" s="2" t="str">
        <f t="shared" ca="1" si="0"/>
        <v>$BR$11</v>
      </c>
    </row>
    <row r="12" spans="1:74" s="6" customFormat="1" ht="15.6" customHeight="1">
      <c r="A12" s="188"/>
      <c r="B12" s="189"/>
      <c r="C12" s="189"/>
      <c r="D12" s="189"/>
      <c r="E12" s="189"/>
      <c r="F12" s="189"/>
      <c r="G12" s="189"/>
      <c r="H12" s="190"/>
      <c r="I12" s="202"/>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195"/>
      <c r="AV12" s="189"/>
      <c r="AW12" s="189"/>
      <c r="AX12" s="189"/>
      <c r="AY12" s="189"/>
      <c r="AZ12" s="189"/>
      <c r="BA12" s="190"/>
      <c r="BB12" s="90"/>
      <c r="BC12" s="90"/>
      <c r="BD12" s="90"/>
      <c r="BE12" s="90"/>
      <c r="BF12" s="90"/>
      <c r="BG12" s="90"/>
      <c r="BH12" s="90"/>
      <c r="BI12" s="90"/>
      <c r="BJ12" s="90"/>
      <c r="BK12" s="90"/>
      <c r="BL12" s="97"/>
      <c r="BN12" s="2">
        <f>IF(ISBLANK(BO12),"",COUNTA(BO$2:$BO12))</f>
        <v>11</v>
      </c>
      <c r="BO12" s="4" t="s">
        <v>51</v>
      </c>
      <c r="BP12" s="5" t="s">
        <v>13</v>
      </c>
      <c r="BQ12" s="4" t="s">
        <v>58</v>
      </c>
      <c r="BR12" s="2" t="str">
        <f>IF(BB13="","",BB13)</f>
        <v/>
      </c>
      <c r="BS12" s="2" t="str">
        <f t="shared" ca="1" si="0"/>
        <v>$BR$12</v>
      </c>
    </row>
    <row r="13" spans="1:74" s="6" customFormat="1" ht="15.6" customHeight="1">
      <c r="A13" s="168" t="s">
        <v>59</v>
      </c>
      <c r="B13" s="175"/>
      <c r="C13" s="175"/>
      <c r="D13" s="175"/>
      <c r="E13" s="175"/>
      <c r="F13" s="175"/>
      <c r="G13" s="175"/>
      <c r="H13" s="176"/>
      <c r="I13" s="201"/>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172" t="s">
        <v>55</v>
      </c>
      <c r="AV13" s="175"/>
      <c r="AW13" s="175"/>
      <c r="AX13" s="175"/>
      <c r="AY13" s="175"/>
      <c r="AZ13" s="175"/>
      <c r="BA13" s="176"/>
      <c r="BB13" s="87"/>
      <c r="BC13" s="87"/>
      <c r="BD13" s="87"/>
      <c r="BE13" s="87"/>
      <c r="BF13" s="87"/>
      <c r="BG13" s="87"/>
      <c r="BH13" s="87"/>
      <c r="BI13" s="87"/>
      <c r="BJ13" s="87"/>
      <c r="BK13" s="87"/>
      <c r="BL13" s="96"/>
      <c r="BN13" s="2">
        <f>IF(ISBLANK(BO13),"",COUNTA(BO$2:$BO13))</f>
        <v>12</v>
      </c>
      <c r="BO13" s="4" t="s">
        <v>60</v>
      </c>
      <c r="BP13" s="5" t="s">
        <v>61</v>
      </c>
      <c r="BQ13" s="4" t="s">
        <v>62</v>
      </c>
      <c r="BR13" s="2" t="str">
        <f>IF(AND(I15="☑",M15="☑"),"エラー",IF(AND(I15="☑",M15&lt;&gt;"☑"),"無",IF(AND(I15&lt;&gt;"☑",M15="☑"),"有","")))</f>
        <v/>
      </c>
      <c r="BS13" s="2" t="str">
        <f ca="1">CELL("address",BR13)</f>
        <v>$BR$13</v>
      </c>
    </row>
    <row r="14" spans="1:74" s="6" customFormat="1" ht="15.6" customHeight="1">
      <c r="A14" s="188"/>
      <c r="B14" s="189"/>
      <c r="C14" s="189"/>
      <c r="D14" s="189"/>
      <c r="E14" s="189"/>
      <c r="F14" s="189"/>
      <c r="G14" s="189"/>
      <c r="H14" s="190"/>
      <c r="I14" s="202"/>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195"/>
      <c r="AV14" s="189"/>
      <c r="AW14" s="189"/>
      <c r="AX14" s="189"/>
      <c r="AY14" s="189"/>
      <c r="AZ14" s="189"/>
      <c r="BA14" s="190"/>
      <c r="BB14" s="90"/>
      <c r="BC14" s="90"/>
      <c r="BD14" s="90"/>
      <c r="BE14" s="90"/>
      <c r="BF14" s="90"/>
      <c r="BG14" s="90"/>
      <c r="BH14" s="90"/>
      <c r="BI14" s="90"/>
      <c r="BJ14" s="90"/>
      <c r="BK14" s="90"/>
      <c r="BL14" s="97"/>
      <c r="BN14" s="2">
        <f>IF(ISBLANK(BO14),"",COUNTA(BO$2:$BO14))</f>
        <v>13</v>
      </c>
      <c r="BO14" s="4" t="s">
        <v>63</v>
      </c>
      <c r="BP14" s="5" t="s">
        <v>61</v>
      </c>
      <c r="BQ14" s="4" t="s">
        <v>64</v>
      </c>
      <c r="BR14" s="9" t="str">
        <f>IF(Q16="","",Q16)</f>
        <v/>
      </c>
      <c r="BS14" s="2" t="str">
        <f t="shared" ca="1" si="0"/>
        <v>$BR$14</v>
      </c>
    </row>
    <row r="15" spans="1:74" s="6" customFormat="1" ht="15.6" customHeight="1">
      <c r="A15" s="168" t="s">
        <v>65</v>
      </c>
      <c r="B15" s="175"/>
      <c r="C15" s="175"/>
      <c r="D15" s="175"/>
      <c r="E15" s="175"/>
      <c r="F15" s="175"/>
      <c r="G15" s="175"/>
      <c r="H15" s="176"/>
      <c r="I15" s="132" t="s">
        <v>66</v>
      </c>
      <c r="J15" s="132"/>
      <c r="K15" s="169" t="s">
        <v>67</v>
      </c>
      <c r="L15" s="175"/>
      <c r="M15" s="166" t="s">
        <v>68</v>
      </c>
      <c r="N15" s="132"/>
      <c r="O15" s="169" t="s">
        <v>69</v>
      </c>
      <c r="P15" s="176"/>
      <c r="Q15" s="115" t="s">
        <v>70</v>
      </c>
      <c r="R15" s="115"/>
      <c r="S15" s="115"/>
      <c r="T15" s="115"/>
      <c r="U15" s="115"/>
      <c r="V15" s="115"/>
      <c r="W15" s="115"/>
      <c r="X15" s="115"/>
      <c r="Y15" s="115"/>
      <c r="Z15" s="115"/>
      <c r="AA15" s="115"/>
      <c r="AB15" s="115"/>
      <c r="AC15" s="115"/>
      <c r="AD15" s="115"/>
      <c r="AE15" s="115"/>
      <c r="AF15" s="116"/>
      <c r="AG15" s="114" t="s">
        <v>71</v>
      </c>
      <c r="AH15" s="115"/>
      <c r="AI15" s="115"/>
      <c r="AJ15" s="115"/>
      <c r="AK15" s="115"/>
      <c r="AL15" s="115"/>
      <c r="AM15" s="115"/>
      <c r="AN15" s="115"/>
      <c r="AO15" s="115"/>
      <c r="AP15" s="115"/>
      <c r="AQ15" s="115"/>
      <c r="AR15" s="115"/>
      <c r="AS15" s="115"/>
      <c r="AT15" s="115"/>
      <c r="AU15" s="115"/>
      <c r="AV15" s="116"/>
      <c r="AW15" s="114" t="s">
        <v>72</v>
      </c>
      <c r="AX15" s="115"/>
      <c r="AY15" s="115"/>
      <c r="AZ15" s="115"/>
      <c r="BA15" s="115"/>
      <c r="BB15" s="115"/>
      <c r="BC15" s="115"/>
      <c r="BD15" s="115"/>
      <c r="BE15" s="115"/>
      <c r="BF15" s="115"/>
      <c r="BG15" s="115"/>
      <c r="BH15" s="115"/>
      <c r="BI15" s="115"/>
      <c r="BJ15" s="115"/>
      <c r="BK15" s="115"/>
      <c r="BL15" s="117"/>
      <c r="BN15" s="2">
        <f>IF(ISBLANK(BO15),"",COUNTA(BO$2:$BO15))</f>
        <v>14</v>
      </c>
      <c r="BO15" s="4" t="s">
        <v>73</v>
      </c>
      <c r="BP15" s="5" t="s">
        <v>61</v>
      </c>
      <c r="BQ15" s="4" t="s">
        <v>74</v>
      </c>
      <c r="BR15" s="2" t="str">
        <f>IF(AND(ISBLANK(AG16), ISBLANK(AN16), ISBLANK(AS16)), "",TEXT(DATEVALUE(AG16&amp;"/"&amp;AN16&amp;"/"&amp;AS16),"YYYY/MM/DD"))</f>
        <v/>
      </c>
      <c r="BS15" s="2" t="str">
        <f t="shared" ca="1" si="0"/>
        <v>$BR$15</v>
      </c>
    </row>
    <row r="16" spans="1:74" s="6" customFormat="1" ht="13.35" customHeight="1">
      <c r="A16" s="187"/>
      <c r="B16" s="178"/>
      <c r="C16" s="178"/>
      <c r="D16" s="178"/>
      <c r="E16" s="178"/>
      <c r="F16" s="178"/>
      <c r="G16" s="178"/>
      <c r="H16" s="179"/>
      <c r="I16" s="196"/>
      <c r="J16" s="196"/>
      <c r="K16" s="178"/>
      <c r="L16" s="178"/>
      <c r="M16" s="198"/>
      <c r="N16" s="196"/>
      <c r="O16" s="178"/>
      <c r="P16" s="179"/>
      <c r="Q16" s="180"/>
      <c r="R16" s="180"/>
      <c r="S16" s="180"/>
      <c r="T16" s="180"/>
      <c r="U16" s="180"/>
      <c r="V16" s="180"/>
      <c r="W16" s="180"/>
      <c r="X16" s="180"/>
      <c r="Y16" s="180"/>
      <c r="Z16" s="180"/>
      <c r="AA16" s="180"/>
      <c r="AB16" s="180"/>
      <c r="AC16" s="180"/>
      <c r="AD16" s="180"/>
      <c r="AE16" s="180"/>
      <c r="AF16" s="183"/>
      <c r="AG16" s="182"/>
      <c r="AH16" s="180"/>
      <c r="AI16" s="180"/>
      <c r="AJ16" s="180"/>
      <c r="AK16" s="180"/>
      <c r="AL16" s="180"/>
      <c r="AM16" s="6" t="s">
        <v>43</v>
      </c>
      <c r="AN16" s="180"/>
      <c r="AO16" s="180"/>
      <c r="AP16" s="180"/>
      <c r="AQ16" s="180"/>
      <c r="AR16" s="6" t="s">
        <v>43</v>
      </c>
      <c r="AS16" s="180"/>
      <c r="AT16" s="180"/>
      <c r="AU16" s="180"/>
      <c r="AV16" s="183"/>
      <c r="AW16" s="182"/>
      <c r="AX16" s="180"/>
      <c r="AY16" s="180"/>
      <c r="AZ16" s="180"/>
      <c r="BA16" s="180"/>
      <c r="BB16" s="180"/>
      <c r="BC16" s="6" t="s">
        <v>43</v>
      </c>
      <c r="BD16" s="180"/>
      <c r="BE16" s="180"/>
      <c r="BF16" s="180"/>
      <c r="BG16" s="180"/>
      <c r="BH16" s="6" t="s">
        <v>43</v>
      </c>
      <c r="BI16" s="180"/>
      <c r="BJ16" s="180"/>
      <c r="BK16" s="180"/>
      <c r="BL16" s="181"/>
      <c r="BN16" s="2">
        <f>IF(ISBLANK(BO16),"",COUNTA(BO$2:$BO16))</f>
        <v>15</v>
      </c>
      <c r="BO16" s="4" t="s">
        <v>75</v>
      </c>
      <c r="BP16" s="5" t="s">
        <v>76</v>
      </c>
      <c r="BQ16" s="4" t="s">
        <v>77</v>
      </c>
      <c r="BR16" s="2" t="str">
        <f>IF(AND(ISBLANK(AW16), ISBLANK(BD16), ISBLANK(BI16)), "",TEXT(DATEVALUE(AW16&amp;"/"&amp;BD16&amp;"/"&amp;BI16),"YYYY/MM/DD"))</f>
        <v/>
      </c>
      <c r="BS16" s="2" t="str">
        <f t="shared" ca="1" si="0"/>
        <v>$BR$16</v>
      </c>
    </row>
    <row r="17" spans="1:71" s="6" customFormat="1" ht="10.15" customHeight="1">
      <c r="A17" s="188"/>
      <c r="B17" s="189"/>
      <c r="C17" s="189"/>
      <c r="D17" s="189"/>
      <c r="E17" s="189"/>
      <c r="F17" s="189"/>
      <c r="G17" s="189"/>
      <c r="H17" s="190"/>
      <c r="I17" s="197"/>
      <c r="J17" s="197"/>
      <c r="K17" s="189"/>
      <c r="L17" s="189"/>
      <c r="M17" s="199"/>
      <c r="N17" s="197"/>
      <c r="O17" s="189"/>
      <c r="P17" s="190"/>
      <c r="Q17" s="90"/>
      <c r="R17" s="90"/>
      <c r="S17" s="90"/>
      <c r="T17" s="90"/>
      <c r="U17" s="90"/>
      <c r="V17" s="90"/>
      <c r="W17" s="90"/>
      <c r="X17" s="90"/>
      <c r="Y17" s="90"/>
      <c r="Z17" s="90"/>
      <c r="AA17" s="90"/>
      <c r="AB17" s="90"/>
      <c r="AC17" s="90"/>
      <c r="AD17" s="90"/>
      <c r="AE17" s="90"/>
      <c r="AF17" s="95"/>
      <c r="AG17" s="184" t="s">
        <v>48</v>
      </c>
      <c r="AH17" s="185"/>
      <c r="AI17" s="185"/>
      <c r="AJ17" s="185"/>
      <c r="AK17" s="185"/>
      <c r="AL17" s="185"/>
      <c r="AM17" s="185" t="s">
        <v>49</v>
      </c>
      <c r="AN17" s="185"/>
      <c r="AO17" s="185"/>
      <c r="AP17" s="185"/>
      <c r="AQ17" s="185"/>
      <c r="AR17" s="185" t="s">
        <v>50</v>
      </c>
      <c r="AS17" s="185"/>
      <c r="AT17" s="185"/>
      <c r="AU17" s="185"/>
      <c r="AV17" s="186"/>
      <c r="AW17" s="184" t="s">
        <v>48</v>
      </c>
      <c r="AX17" s="185"/>
      <c r="AY17" s="185"/>
      <c r="AZ17" s="185"/>
      <c r="BA17" s="185"/>
      <c r="BB17" s="185"/>
      <c r="BC17" s="185" t="s">
        <v>49</v>
      </c>
      <c r="BD17" s="185"/>
      <c r="BE17" s="185"/>
      <c r="BF17" s="185"/>
      <c r="BG17" s="185"/>
      <c r="BH17" s="185" t="s">
        <v>50</v>
      </c>
      <c r="BI17" s="185"/>
      <c r="BJ17" s="185"/>
      <c r="BK17" s="185"/>
      <c r="BL17" s="200"/>
      <c r="BN17" s="2">
        <f>IF(ISBLANK(BO17),"",COUNTA(BO$2:$BO17))</f>
        <v>16</v>
      </c>
      <c r="BO17" s="4" t="s">
        <v>78</v>
      </c>
      <c r="BP17" s="5" t="s">
        <v>76</v>
      </c>
      <c r="BQ17" s="4" t="s">
        <v>79</v>
      </c>
      <c r="BR17" s="2" t="str">
        <f>Q18</f>
        <v>留学</v>
      </c>
      <c r="BS17" s="2" t="str">
        <f t="shared" ca="1" si="0"/>
        <v>$BR$17</v>
      </c>
    </row>
    <row r="18" spans="1:71" s="6" customFormat="1" ht="15.6" customHeight="1">
      <c r="A18" s="168" t="s">
        <v>80</v>
      </c>
      <c r="B18" s="175"/>
      <c r="C18" s="175"/>
      <c r="D18" s="175"/>
      <c r="E18" s="175"/>
      <c r="F18" s="175"/>
      <c r="G18" s="175"/>
      <c r="H18" s="176"/>
      <c r="I18" s="191" t="s">
        <v>81</v>
      </c>
      <c r="J18" s="175"/>
      <c r="K18" s="175"/>
      <c r="L18" s="175"/>
      <c r="M18" s="175"/>
      <c r="N18" s="175"/>
      <c r="O18" s="175"/>
      <c r="P18" s="176"/>
      <c r="Q18" s="92" t="s">
        <v>82</v>
      </c>
      <c r="R18" s="87"/>
      <c r="S18" s="87"/>
      <c r="T18" s="87"/>
      <c r="U18" s="87"/>
      <c r="V18" s="87"/>
      <c r="W18" s="87"/>
      <c r="X18" s="87"/>
      <c r="Y18" s="87"/>
      <c r="Z18" s="87"/>
      <c r="AA18" s="87"/>
      <c r="AB18" s="87"/>
      <c r="AC18" s="87"/>
      <c r="AD18" s="87"/>
      <c r="AE18" s="87"/>
      <c r="AF18" s="94"/>
      <c r="AG18" s="114" t="s">
        <v>83</v>
      </c>
      <c r="AH18" s="115"/>
      <c r="AI18" s="115"/>
      <c r="AJ18" s="115"/>
      <c r="AK18" s="115"/>
      <c r="AL18" s="115"/>
      <c r="AM18" s="115"/>
      <c r="AN18" s="115"/>
      <c r="AO18" s="115"/>
      <c r="AP18" s="115"/>
      <c r="AQ18" s="115"/>
      <c r="AR18" s="115"/>
      <c r="AS18" s="115"/>
      <c r="AT18" s="115"/>
      <c r="AU18" s="115"/>
      <c r="AV18" s="116"/>
      <c r="AW18" s="172" t="s">
        <v>84</v>
      </c>
      <c r="AX18" s="175"/>
      <c r="AY18" s="175"/>
      <c r="AZ18" s="175"/>
      <c r="BA18" s="175"/>
      <c r="BB18" s="175"/>
      <c r="BC18" s="175"/>
      <c r="BD18" s="176"/>
      <c r="BE18" s="87"/>
      <c r="BF18" s="87"/>
      <c r="BG18" s="87"/>
      <c r="BH18" s="87"/>
      <c r="BI18" s="87"/>
      <c r="BJ18" s="87"/>
      <c r="BK18" s="87"/>
      <c r="BL18" s="96"/>
      <c r="BN18" s="2">
        <f>IF(ISBLANK(BO18),"",COUNTA(BO$2:$BO18))</f>
        <v>17</v>
      </c>
      <c r="BO18" s="4" t="s">
        <v>85</v>
      </c>
      <c r="BP18" s="5" t="s">
        <v>76</v>
      </c>
      <c r="BQ18" s="4" t="s">
        <v>86</v>
      </c>
      <c r="BR18" s="2" t="str">
        <f>IF(AND(ISBLANK(AG19), ISBLANK(AN19), ISBLANK(AS19)), "",TEXT(DATEVALUE(AG19&amp;"/"&amp;AN19&amp;"/"&amp;AS19),"YYYY/MM/DD"))</f>
        <v/>
      </c>
      <c r="BS18" s="2" t="str">
        <f t="shared" ca="1" si="0"/>
        <v>$BR$18</v>
      </c>
    </row>
    <row r="19" spans="1:71" s="6" customFormat="1" ht="13.35" customHeight="1">
      <c r="A19" s="187"/>
      <c r="B19" s="178"/>
      <c r="C19" s="178"/>
      <c r="D19" s="178"/>
      <c r="E19" s="178"/>
      <c r="F19" s="178"/>
      <c r="G19" s="178"/>
      <c r="H19" s="179"/>
      <c r="I19" s="192"/>
      <c r="J19" s="178"/>
      <c r="K19" s="178"/>
      <c r="L19" s="178"/>
      <c r="M19" s="178"/>
      <c r="N19" s="178"/>
      <c r="O19" s="178"/>
      <c r="P19" s="179"/>
      <c r="Q19" s="194"/>
      <c r="R19" s="180"/>
      <c r="S19" s="180"/>
      <c r="T19" s="180"/>
      <c r="U19" s="180"/>
      <c r="V19" s="180"/>
      <c r="W19" s="180"/>
      <c r="X19" s="180"/>
      <c r="Y19" s="180"/>
      <c r="Z19" s="180"/>
      <c r="AA19" s="180"/>
      <c r="AB19" s="180"/>
      <c r="AC19" s="180"/>
      <c r="AD19" s="180"/>
      <c r="AE19" s="180"/>
      <c r="AF19" s="183"/>
      <c r="AG19" s="182"/>
      <c r="AH19" s="180"/>
      <c r="AI19" s="180"/>
      <c r="AJ19" s="180"/>
      <c r="AK19" s="180"/>
      <c r="AL19" s="180"/>
      <c r="AM19" s="6" t="s">
        <v>43</v>
      </c>
      <c r="AN19" s="180"/>
      <c r="AO19" s="180"/>
      <c r="AP19" s="180"/>
      <c r="AQ19" s="180"/>
      <c r="AR19" s="6" t="s">
        <v>43</v>
      </c>
      <c r="AS19" s="180"/>
      <c r="AT19" s="180"/>
      <c r="AU19" s="180"/>
      <c r="AV19" s="183"/>
      <c r="AW19" s="177"/>
      <c r="AX19" s="178"/>
      <c r="AY19" s="178"/>
      <c r="AZ19" s="178"/>
      <c r="BA19" s="178"/>
      <c r="BB19" s="178"/>
      <c r="BC19" s="178"/>
      <c r="BD19" s="179"/>
      <c r="BE19" s="180"/>
      <c r="BF19" s="180"/>
      <c r="BG19" s="180"/>
      <c r="BH19" s="180"/>
      <c r="BI19" s="180"/>
      <c r="BJ19" s="180"/>
      <c r="BK19" s="180"/>
      <c r="BL19" s="181"/>
      <c r="BN19" s="2">
        <f>IF(ISBLANK(BO19),"",COUNTA(BO$2:$BO19))</f>
        <v>18</v>
      </c>
      <c r="BO19" s="4" t="s">
        <v>87</v>
      </c>
      <c r="BP19" s="5" t="s">
        <v>76</v>
      </c>
      <c r="BQ19" s="4" t="s">
        <v>88</v>
      </c>
      <c r="BR19" s="2" t="str">
        <f>IF(BE18="","",BE18)</f>
        <v/>
      </c>
      <c r="BS19" s="2" t="str">
        <f t="shared" ca="1" si="0"/>
        <v>$BR$19</v>
      </c>
    </row>
    <row r="20" spans="1:71" s="6" customFormat="1" ht="10.15" customHeight="1">
      <c r="A20" s="188"/>
      <c r="B20" s="189"/>
      <c r="C20" s="189"/>
      <c r="D20" s="189"/>
      <c r="E20" s="189"/>
      <c r="F20" s="189"/>
      <c r="G20" s="189"/>
      <c r="H20" s="190"/>
      <c r="I20" s="193"/>
      <c r="J20" s="189"/>
      <c r="K20" s="189"/>
      <c r="L20" s="189"/>
      <c r="M20" s="189"/>
      <c r="N20" s="189"/>
      <c r="O20" s="189"/>
      <c r="P20" s="190"/>
      <c r="Q20" s="93"/>
      <c r="R20" s="90"/>
      <c r="S20" s="90"/>
      <c r="T20" s="90"/>
      <c r="U20" s="90"/>
      <c r="V20" s="90"/>
      <c r="W20" s="90"/>
      <c r="X20" s="90"/>
      <c r="Y20" s="90"/>
      <c r="Z20" s="90"/>
      <c r="AA20" s="90"/>
      <c r="AB20" s="90"/>
      <c r="AC20" s="90"/>
      <c r="AD20" s="90"/>
      <c r="AE20" s="90"/>
      <c r="AF20" s="95"/>
      <c r="AG20" s="184" t="s">
        <v>48</v>
      </c>
      <c r="AH20" s="185"/>
      <c r="AI20" s="185"/>
      <c r="AJ20" s="185"/>
      <c r="AK20" s="185"/>
      <c r="AL20" s="185"/>
      <c r="AM20" s="185" t="s">
        <v>49</v>
      </c>
      <c r="AN20" s="185"/>
      <c r="AO20" s="185"/>
      <c r="AP20" s="185"/>
      <c r="AQ20" s="185"/>
      <c r="AR20" s="185" t="s">
        <v>50</v>
      </c>
      <c r="AS20" s="185"/>
      <c r="AT20" s="185"/>
      <c r="AU20" s="185"/>
      <c r="AV20" s="186"/>
      <c r="AW20" s="195"/>
      <c r="AX20" s="189"/>
      <c r="AY20" s="189"/>
      <c r="AZ20" s="189"/>
      <c r="BA20" s="189"/>
      <c r="BB20" s="189"/>
      <c r="BC20" s="189"/>
      <c r="BD20" s="190"/>
      <c r="BE20" s="90"/>
      <c r="BF20" s="90"/>
      <c r="BG20" s="90"/>
      <c r="BH20" s="90"/>
      <c r="BI20" s="90"/>
      <c r="BJ20" s="90"/>
      <c r="BK20" s="90"/>
      <c r="BL20" s="97"/>
      <c r="BN20" s="2">
        <f>IF(ISBLANK(BO20),"",COUNTA(BO$2:$BO20))</f>
        <v>19</v>
      </c>
      <c r="BO20" s="4" t="s">
        <v>89</v>
      </c>
      <c r="BP20" s="5" t="s">
        <v>61</v>
      </c>
      <c r="BQ20" s="4" t="s">
        <v>90</v>
      </c>
      <c r="BR20" s="2" t="str">
        <f>IF(O21="","",O21)</f>
        <v/>
      </c>
      <c r="BS20" s="2" t="str">
        <f t="shared" ca="1" si="0"/>
        <v>$BR$20</v>
      </c>
    </row>
    <row r="21" spans="1:71" s="6" customFormat="1" ht="15.6" customHeight="1">
      <c r="A21" s="168" t="s">
        <v>91</v>
      </c>
      <c r="B21" s="169"/>
      <c r="C21" s="169"/>
      <c r="D21" s="169"/>
      <c r="E21" s="169"/>
      <c r="F21" s="169"/>
      <c r="G21" s="169"/>
      <c r="H21" s="169"/>
      <c r="I21" s="169"/>
      <c r="J21" s="169"/>
      <c r="K21" s="169"/>
      <c r="L21" s="169"/>
      <c r="M21" s="169"/>
      <c r="N21" s="170"/>
      <c r="O21" s="92"/>
      <c r="P21" s="87"/>
      <c r="Q21" s="87"/>
      <c r="R21" s="87"/>
      <c r="S21" s="87"/>
      <c r="T21" s="87"/>
      <c r="U21" s="87"/>
      <c r="V21" s="87"/>
      <c r="W21" s="87"/>
      <c r="X21" s="87"/>
      <c r="Y21" s="87"/>
      <c r="Z21" s="87"/>
      <c r="AA21" s="87"/>
      <c r="AB21" s="87"/>
      <c r="AC21" s="87"/>
      <c r="AD21" s="87"/>
      <c r="AE21" s="87"/>
      <c r="AF21" s="94"/>
      <c r="AG21" s="172" t="s">
        <v>511</v>
      </c>
      <c r="AH21" s="169"/>
      <c r="AI21" s="169"/>
      <c r="AJ21" s="169"/>
      <c r="AK21" s="169"/>
      <c r="AL21" s="169"/>
      <c r="AM21" s="169"/>
      <c r="AN21" s="169"/>
      <c r="AO21" s="169"/>
      <c r="AP21" s="169"/>
      <c r="AQ21" s="169"/>
      <c r="AR21" s="169"/>
      <c r="AS21" s="169"/>
      <c r="AT21" s="169"/>
      <c r="AU21" s="169"/>
      <c r="AV21" s="170"/>
      <c r="AW21" s="92"/>
      <c r="AX21" s="87"/>
      <c r="AY21" s="87"/>
      <c r="AZ21" s="87"/>
      <c r="BA21" s="87"/>
      <c r="BB21" s="87"/>
      <c r="BC21" s="87"/>
      <c r="BD21" s="87"/>
      <c r="BE21" s="87"/>
      <c r="BF21" s="87"/>
      <c r="BG21" s="87"/>
      <c r="BH21" s="87"/>
      <c r="BI21" s="87"/>
      <c r="BJ21" s="87"/>
      <c r="BK21" s="87"/>
      <c r="BL21" s="96"/>
      <c r="BN21" s="2">
        <f>IF(ISBLANK(BO21),"",COUNTA(BO$2:$BO21))</f>
        <v>20</v>
      </c>
      <c r="BO21" s="4" t="s">
        <v>92</v>
      </c>
      <c r="BP21" s="5" t="s">
        <v>76</v>
      </c>
      <c r="BQ21" s="4" t="s">
        <v>93</v>
      </c>
      <c r="BR21" s="2" t="str">
        <f>IF(AW21="","",AW21)</f>
        <v/>
      </c>
      <c r="BS21" s="2" t="str">
        <f t="shared" ca="1" si="0"/>
        <v>$BR$21</v>
      </c>
    </row>
    <row r="22" spans="1:71" s="6" customFormat="1" ht="15.6" customHeight="1">
      <c r="A22" s="102"/>
      <c r="B22" s="103"/>
      <c r="C22" s="103"/>
      <c r="D22" s="103"/>
      <c r="E22" s="103"/>
      <c r="F22" s="103"/>
      <c r="G22" s="103"/>
      <c r="H22" s="103"/>
      <c r="I22" s="103"/>
      <c r="J22" s="103"/>
      <c r="K22" s="103"/>
      <c r="L22" s="103"/>
      <c r="M22" s="103"/>
      <c r="N22" s="171"/>
      <c r="O22" s="93"/>
      <c r="P22" s="90"/>
      <c r="Q22" s="90"/>
      <c r="R22" s="90"/>
      <c r="S22" s="90"/>
      <c r="T22" s="90"/>
      <c r="U22" s="90"/>
      <c r="V22" s="90"/>
      <c r="W22" s="90"/>
      <c r="X22" s="90"/>
      <c r="Y22" s="90"/>
      <c r="Z22" s="90"/>
      <c r="AA22" s="90"/>
      <c r="AB22" s="90"/>
      <c r="AC22" s="90"/>
      <c r="AD22" s="90"/>
      <c r="AE22" s="90"/>
      <c r="AF22" s="95"/>
      <c r="AG22" s="110"/>
      <c r="AH22" s="106"/>
      <c r="AI22" s="106"/>
      <c r="AJ22" s="106"/>
      <c r="AK22" s="106"/>
      <c r="AL22" s="106"/>
      <c r="AM22" s="106"/>
      <c r="AN22" s="106"/>
      <c r="AO22" s="106"/>
      <c r="AP22" s="106"/>
      <c r="AQ22" s="106"/>
      <c r="AR22" s="106"/>
      <c r="AS22" s="106"/>
      <c r="AT22" s="106"/>
      <c r="AU22" s="106"/>
      <c r="AV22" s="173"/>
      <c r="AW22" s="93"/>
      <c r="AX22" s="90"/>
      <c r="AY22" s="90"/>
      <c r="AZ22" s="90"/>
      <c r="BA22" s="90"/>
      <c r="BB22" s="90"/>
      <c r="BC22" s="90"/>
      <c r="BD22" s="90"/>
      <c r="BE22" s="90"/>
      <c r="BF22" s="90"/>
      <c r="BG22" s="90"/>
      <c r="BH22" s="90"/>
      <c r="BI22" s="90"/>
      <c r="BJ22" s="90"/>
      <c r="BK22" s="90"/>
      <c r="BL22" s="97"/>
      <c r="BN22" s="2">
        <f>IF(ISBLANK(BO22),"",COUNTA(BO$2:$BO22))</f>
        <v>21</v>
      </c>
      <c r="BO22" s="4" t="s">
        <v>94</v>
      </c>
      <c r="BP22" s="5" t="s">
        <v>95</v>
      </c>
      <c r="BQ22" s="4" t="s">
        <v>96</v>
      </c>
      <c r="BR22" s="2" t="str">
        <f>IF(O23="","",O23)</f>
        <v/>
      </c>
      <c r="BS22" s="2" t="str">
        <f t="shared" ca="1" si="0"/>
        <v>$BR$22</v>
      </c>
    </row>
    <row r="23" spans="1:71" s="6" customFormat="1" ht="15.6" customHeight="1">
      <c r="A23" s="126" t="s">
        <v>97</v>
      </c>
      <c r="B23" s="169"/>
      <c r="C23" s="169"/>
      <c r="D23" s="169"/>
      <c r="E23" s="169"/>
      <c r="F23" s="169"/>
      <c r="G23" s="169"/>
      <c r="H23" s="169"/>
      <c r="I23" s="169"/>
      <c r="J23" s="169"/>
      <c r="K23" s="169"/>
      <c r="L23" s="169"/>
      <c r="M23" s="169"/>
      <c r="N23" s="170"/>
      <c r="O23" s="92"/>
      <c r="P23" s="87"/>
      <c r="Q23" s="87"/>
      <c r="R23" s="87"/>
      <c r="S23" s="87"/>
      <c r="T23" s="87"/>
      <c r="U23" s="87"/>
      <c r="V23" s="87"/>
      <c r="W23" s="87"/>
      <c r="X23" s="87"/>
      <c r="Y23" s="87"/>
      <c r="Z23" s="87"/>
      <c r="AA23" s="87"/>
      <c r="AB23" s="87"/>
      <c r="AC23" s="87"/>
      <c r="AD23" s="87"/>
      <c r="AE23" s="87"/>
      <c r="AF23" s="94"/>
      <c r="AG23" s="174" t="s">
        <v>98</v>
      </c>
      <c r="AH23" s="175"/>
      <c r="AI23" s="175"/>
      <c r="AJ23" s="175"/>
      <c r="AK23" s="175"/>
      <c r="AL23" s="175"/>
      <c r="AM23" s="175"/>
      <c r="AN23" s="175"/>
      <c r="AO23" s="175"/>
      <c r="AP23" s="175"/>
      <c r="AQ23" s="176"/>
      <c r="AR23" s="92"/>
      <c r="AS23" s="87"/>
      <c r="AT23" s="87"/>
      <c r="AU23" s="87"/>
      <c r="AV23" s="87"/>
      <c r="AW23" s="87"/>
      <c r="AX23" s="87"/>
      <c r="AY23" s="87"/>
      <c r="AZ23" s="87"/>
      <c r="BA23" s="87"/>
      <c r="BB23" s="87"/>
      <c r="BC23" s="87"/>
      <c r="BD23" s="87"/>
      <c r="BE23" s="87"/>
      <c r="BF23" s="87"/>
      <c r="BG23" s="87"/>
      <c r="BH23" s="87"/>
      <c r="BI23" s="87"/>
      <c r="BJ23" s="87"/>
      <c r="BK23" s="87"/>
      <c r="BL23" s="96"/>
      <c r="BN23" s="2">
        <f>IF(ISBLANK(BO23),"",COUNTA(BO$2:$BO23))</f>
        <v>22</v>
      </c>
      <c r="BO23" s="4" t="s">
        <v>99</v>
      </c>
      <c r="BP23" s="5" t="s">
        <v>13</v>
      </c>
      <c r="BQ23" s="4" t="s">
        <v>100</v>
      </c>
      <c r="BR23" s="2" t="str">
        <f>IF(AR23="","",AR23)</f>
        <v/>
      </c>
      <c r="BS23" s="2" t="str">
        <f t="shared" ca="1" si="0"/>
        <v>$BR$23</v>
      </c>
    </row>
    <row r="24" spans="1:71" s="6" customFormat="1" ht="15.6" customHeight="1">
      <c r="A24" s="102"/>
      <c r="B24" s="103"/>
      <c r="C24" s="103"/>
      <c r="D24" s="103"/>
      <c r="E24" s="103"/>
      <c r="F24" s="103"/>
      <c r="G24" s="103"/>
      <c r="H24" s="103"/>
      <c r="I24" s="103"/>
      <c r="J24" s="103"/>
      <c r="K24" s="103"/>
      <c r="L24" s="103"/>
      <c r="M24" s="103"/>
      <c r="N24" s="171"/>
      <c r="O24" s="93"/>
      <c r="P24" s="90"/>
      <c r="Q24" s="90"/>
      <c r="R24" s="90"/>
      <c r="S24" s="90"/>
      <c r="T24" s="90"/>
      <c r="U24" s="90"/>
      <c r="V24" s="90"/>
      <c r="W24" s="90"/>
      <c r="X24" s="90"/>
      <c r="Y24" s="90"/>
      <c r="Z24" s="90"/>
      <c r="AA24" s="90"/>
      <c r="AB24" s="90"/>
      <c r="AC24" s="90"/>
      <c r="AD24" s="90"/>
      <c r="AE24" s="90"/>
      <c r="AF24" s="95"/>
      <c r="AG24" s="177"/>
      <c r="AH24" s="178"/>
      <c r="AI24" s="178"/>
      <c r="AJ24" s="178"/>
      <c r="AK24" s="178"/>
      <c r="AL24" s="178"/>
      <c r="AM24" s="178"/>
      <c r="AN24" s="178"/>
      <c r="AO24" s="178"/>
      <c r="AP24" s="178"/>
      <c r="AQ24" s="179"/>
      <c r="AR24" s="93"/>
      <c r="AS24" s="90"/>
      <c r="AT24" s="90"/>
      <c r="AU24" s="90"/>
      <c r="AV24" s="90"/>
      <c r="AW24" s="90"/>
      <c r="AX24" s="90"/>
      <c r="AY24" s="90"/>
      <c r="AZ24" s="90"/>
      <c r="BA24" s="90"/>
      <c r="BB24" s="90"/>
      <c r="BC24" s="90"/>
      <c r="BD24" s="90"/>
      <c r="BE24" s="90"/>
      <c r="BF24" s="90"/>
      <c r="BG24" s="90"/>
      <c r="BH24" s="90"/>
      <c r="BI24" s="90"/>
      <c r="BJ24" s="90"/>
      <c r="BK24" s="90"/>
      <c r="BL24" s="97"/>
      <c r="BN24" s="2">
        <f>IF(ISBLANK(BO24),"",COUNTA(BO$2:$BO24))</f>
        <v>23</v>
      </c>
      <c r="BO24" s="4" t="s">
        <v>101</v>
      </c>
      <c r="BP24" s="5" t="s">
        <v>102</v>
      </c>
      <c r="BQ24" s="4" t="s">
        <v>62</v>
      </c>
      <c r="BR24" s="2" t="str">
        <f>IF(AND(Y25="☑",AD25="☑"),"エラー",IF(AND(Y25="☑",AD25&lt;&gt;"☑"),"無",IF(AND(Y25&lt;&gt;"☑",AD25="☑"),"有","")))</f>
        <v/>
      </c>
      <c r="BS24" s="2" t="str">
        <f t="shared" ca="1" si="0"/>
        <v>$BR$24</v>
      </c>
    </row>
    <row r="25" spans="1:71" s="6" customFormat="1" ht="15.6" customHeight="1">
      <c r="A25" s="160" t="s">
        <v>103</v>
      </c>
      <c r="B25" s="161"/>
      <c r="C25" s="161"/>
      <c r="D25" s="161"/>
      <c r="E25" s="161"/>
      <c r="F25" s="161"/>
      <c r="G25" s="161"/>
      <c r="H25" s="161"/>
      <c r="I25" s="161"/>
      <c r="J25" s="161"/>
      <c r="K25" s="161"/>
      <c r="L25" s="161"/>
      <c r="M25" s="161"/>
      <c r="N25" s="161"/>
      <c r="O25" s="161"/>
      <c r="P25" s="161"/>
      <c r="Q25" s="161"/>
      <c r="R25" s="161"/>
      <c r="S25" s="161"/>
      <c r="T25" s="161"/>
      <c r="U25" s="161"/>
      <c r="V25" s="161"/>
      <c r="W25" s="161"/>
      <c r="X25" s="162"/>
      <c r="Y25" s="132" t="s">
        <v>68</v>
      </c>
      <c r="Z25" s="132"/>
      <c r="AA25" s="134" t="s">
        <v>104</v>
      </c>
      <c r="AB25" s="134"/>
      <c r="AC25" s="134"/>
      <c r="AD25" s="166" t="s">
        <v>68</v>
      </c>
      <c r="AE25" s="132"/>
      <c r="AF25" s="134" t="s">
        <v>105</v>
      </c>
      <c r="AG25" s="134"/>
      <c r="AH25" s="134"/>
      <c r="AI25" s="167"/>
      <c r="AJ25" s="127" t="s">
        <v>106</v>
      </c>
      <c r="AK25" s="127"/>
      <c r="AL25" s="127"/>
      <c r="AM25" s="127"/>
      <c r="AN25" s="132"/>
      <c r="AO25" s="132"/>
      <c r="AP25" s="132"/>
      <c r="AQ25" s="134" t="s">
        <v>107</v>
      </c>
      <c r="AR25" s="134"/>
      <c r="AS25" s="134"/>
      <c r="AT25" s="154" t="s">
        <v>108</v>
      </c>
      <c r="AU25" s="134"/>
      <c r="AV25" s="134"/>
      <c r="AW25" s="134"/>
      <c r="AX25" s="134"/>
      <c r="AY25" s="134"/>
      <c r="AZ25" s="134"/>
      <c r="BA25" s="134"/>
      <c r="BB25" s="134"/>
      <c r="BC25" s="134"/>
      <c r="BD25" s="134"/>
      <c r="BE25" s="134"/>
      <c r="BF25" s="134"/>
      <c r="BG25" s="132"/>
      <c r="BH25" s="132"/>
      <c r="BI25" s="132"/>
      <c r="BJ25" s="134" t="s">
        <v>107</v>
      </c>
      <c r="BK25" s="134"/>
      <c r="BL25" s="156"/>
      <c r="BN25" s="2">
        <f>IF(ISBLANK(BO25),"",COUNTA(BO$2:$BO25))</f>
        <v>24</v>
      </c>
      <c r="BO25" s="4" t="s">
        <v>109</v>
      </c>
      <c r="BP25" s="5" t="s">
        <v>102</v>
      </c>
      <c r="BQ25" s="4" t="s">
        <v>62</v>
      </c>
      <c r="BR25" s="2" t="str">
        <f>IF(AN25="","",AN25)</f>
        <v/>
      </c>
      <c r="BS25" s="2" t="str">
        <f t="shared" ca="1" si="0"/>
        <v>$BR$25</v>
      </c>
    </row>
    <row r="26" spans="1:71" s="6" customFormat="1" ht="15.6" customHeight="1" thickBot="1">
      <c r="A26" s="163"/>
      <c r="B26" s="164"/>
      <c r="C26" s="164"/>
      <c r="D26" s="164"/>
      <c r="E26" s="164"/>
      <c r="F26" s="164"/>
      <c r="G26" s="164"/>
      <c r="H26" s="164"/>
      <c r="I26" s="164"/>
      <c r="J26" s="164"/>
      <c r="K26" s="164"/>
      <c r="L26" s="164"/>
      <c r="M26" s="164"/>
      <c r="N26" s="164"/>
      <c r="O26" s="164"/>
      <c r="P26" s="164"/>
      <c r="Q26" s="164"/>
      <c r="R26" s="164"/>
      <c r="S26" s="164"/>
      <c r="T26" s="164"/>
      <c r="U26" s="164"/>
      <c r="V26" s="164"/>
      <c r="W26" s="164"/>
      <c r="X26" s="165"/>
      <c r="Y26" s="135" t="s">
        <v>110</v>
      </c>
      <c r="Z26" s="135"/>
      <c r="AA26" s="135"/>
      <c r="AB26" s="135"/>
      <c r="AC26" s="135"/>
      <c r="AD26" s="158" t="s">
        <v>111</v>
      </c>
      <c r="AE26" s="135"/>
      <c r="AF26" s="135"/>
      <c r="AG26" s="135"/>
      <c r="AH26" s="135"/>
      <c r="AI26" s="159"/>
      <c r="AJ26" s="130"/>
      <c r="AK26" s="130"/>
      <c r="AL26" s="130"/>
      <c r="AM26" s="130"/>
      <c r="AN26" s="152"/>
      <c r="AO26" s="152"/>
      <c r="AP26" s="152"/>
      <c r="AQ26" s="153"/>
      <c r="AR26" s="153"/>
      <c r="AS26" s="153"/>
      <c r="AT26" s="155"/>
      <c r="AU26" s="153"/>
      <c r="AV26" s="153"/>
      <c r="AW26" s="153"/>
      <c r="AX26" s="153"/>
      <c r="AY26" s="153"/>
      <c r="AZ26" s="153"/>
      <c r="BA26" s="153"/>
      <c r="BB26" s="153"/>
      <c r="BC26" s="153"/>
      <c r="BD26" s="153"/>
      <c r="BE26" s="153"/>
      <c r="BF26" s="153"/>
      <c r="BG26" s="152"/>
      <c r="BH26" s="152"/>
      <c r="BI26" s="152"/>
      <c r="BJ26" s="153"/>
      <c r="BK26" s="153"/>
      <c r="BL26" s="157"/>
      <c r="BN26" s="2">
        <f>IF(ISBLANK(BO26),"",COUNTA(BO$2:$BO26))</f>
        <v>25</v>
      </c>
      <c r="BO26" s="4" t="s">
        <v>112</v>
      </c>
      <c r="BP26" s="5" t="s">
        <v>102</v>
      </c>
      <c r="BQ26" s="4" t="s">
        <v>62</v>
      </c>
      <c r="BR26" s="2" t="str">
        <f>IF(BG25="","",BG25)</f>
        <v/>
      </c>
      <c r="BS26" s="2" t="str">
        <f t="shared" ca="1" si="0"/>
        <v>$BR$26</v>
      </c>
    </row>
    <row r="27" spans="1:71" s="6" customFormat="1" ht="9" customHeight="1" thickBot="1">
      <c r="A27" s="10"/>
      <c r="B27" s="10"/>
      <c r="C27" s="10"/>
      <c r="D27" s="10"/>
      <c r="E27" s="10"/>
      <c r="F27" s="10"/>
      <c r="G27" s="10"/>
      <c r="H27" s="10"/>
      <c r="I27" s="10"/>
      <c r="J27" s="10"/>
      <c r="K27" s="10"/>
      <c r="L27" s="10"/>
      <c r="M27" s="10"/>
      <c r="N27" s="10"/>
      <c r="O27" s="10"/>
      <c r="P27" s="10"/>
      <c r="Q27" s="10"/>
      <c r="R27" s="10"/>
      <c r="S27" s="10"/>
      <c r="T27" s="10"/>
      <c r="U27" s="10"/>
      <c r="V27" s="10"/>
      <c r="W27" s="11"/>
      <c r="X27" s="11"/>
      <c r="Y27" s="11"/>
      <c r="Z27" s="11"/>
      <c r="AA27" s="11"/>
      <c r="AB27" s="11"/>
      <c r="AC27" s="11"/>
      <c r="AD27" s="11"/>
      <c r="AE27" s="11"/>
      <c r="AF27" s="11"/>
      <c r="AG27" s="11"/>
      <c r="AH27" s="11"/>
      <c r="AI27" s="11"/>
      <c r="AJ27" s="11"/>
      <c r="AK27" s="11"/>
      <c r="AL27" s="10"/>
      <c r="AM27" s="10"/>
      <c r="AN27" s="10"/>
      <c r="AO27" s="10"/>
      <c r="AP27" s="10"/>
      <c r="AQ27" s="10"/>
      <c r="AR27" s="10"/>
      <c r="AS27" s="10"/>
      <c r="AT27" s="10"/>
      <c r="AU27" s="10"/>
      <c r="AV27" s="10"/>
      <c r="AW27" s="11"/>
      <c r="AX27" s="11"/>
      <c r="AY27" s="11"/>
      <c r="AZ27" s="11"/>
      <c r="BA27" s="11"/>
      <c r="BB27" s="11"/>
      <c r="BC27" s="11"/>
      <c r="BD27" s="11"/>
      <c r="BE27" s="11"/>
      <c r="BF27" s="11"/>
      <c r="BG27" s="11"/>
      <c r="BH27" s="11"/>
      <c r="BI27" s="11"/>
      <c r="BJ27" s="11"/>
      <c r="BK27" s="11"/>
      <c r="BL27" s="11"/>
      <c r="BN27" s="2">
        <f>IF(ISBLANK(BO27),"",COUNTA(BO$2:$BO27))</f>
        <v>26</v>
      </c>
      <c r="BO27" s="4" t="s">
        <v>113</v>
      </c>
      <c r="BP27" s="5" t="s">
        <v>26</v>
      </c>
      <c r="BQ27" s="4" t="s">
        <v>114</v>
      </c>
      <c r="BR27" s="2" t="str">
        <f>IF(COUNTIF(K28:BL29,"☑")&gt;1,"エラー",IF(K28="☑","4月",IF(AK28="☑","7月",IF(K29="☑","10月",IF(AK29="☑","1月","")))))</f>
        <v/>
      </c>
      <c r="BS27" s="2" t="str">
        <f t="shared" ca="1" si="0"/>
        <v>$BR$27</v>
      </c>
    </row>
    <row r="28" spans="1:71" s="6" customFormat="1" ht="19.149999999999999" customHeight="1">
      <c r="A28" s="137" t="s">
        <v>115</v>
      </c>
      <c r="B28" s="138"/>
      <c r="C28" s="138"/>
      <c r="D28" s="138"/>
      <c r="E28" s="138"/>
      <c r="F28" s="138"/>
      <c r="G28" s="138"/>
      <c r="H28" s="138"/>
      <c r="I28" s="138"/>
      <c r="J28" s="139"/>
      <c r="K28" s="143" t="s">
        <v>21</v>
      </c>
      <c r="L28" s="144"/>
      <c r="M28" s="144"/>
      <c r="N28" s="145" t="s">
        <v>116</v>
      </c>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6" t="s">
        <v>21</v>
      </c>
      <c r="AL28" s="146"/>
      <c r="AM28" s="146"/>
      <c r="AN28" s="147" t="s">
        <v>117</v>
      </c>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8"/>
      <c r="BN28" s="2">
        <f>IF(ISBLANK(BO28),"",COUNTA(BO$2:$BO28))</f>
        <v>27</v>
      </c>
      <c r="BO28" s="4" t="s">
        <v>118</v>
      </c>
      <c r="BP28" s="5" t="s">
        <v>13</v>
      </c>
      <c r="BQ28" s="4" t="s">
        <v>119</v>
      </c>
      <c r="BR28" s="2" t="str">
        <f>IF(COUNTIF(K28:BL29,"☑")&gt;1,"エラー",IF(K28="☑","2年コース",IF(AK28="☑","1年9ヶ月コース",IF(K29="☑","1.5年コース",IF(AK29="☑","1年3ヶ月コース","")))))</f>
        <v/>
      </c>
      <c r="BS28" s="2" t="str">
        <f t="shared" ca="1" si="0"/>
        <v>$BR$28</v>
      </c>
    </row>
    <row r="29" spans="1:71" s="6" customFormat="1" ht="19.149999999999999" customHeight="1">
      <c r="A29" s="140"/>
      <c r="B29" s="141"/>
      <c r="C29" s="141"/>
      <c r="D29" s="141"/>
      <c r="E29" s="141"/>
      <c r="F29" s="141"/>
      <c r="G29" s="141"/>
      <c r="H29" s="141"/>
      <c r="I29" s="141"/>
      <c r="J29" s="142"/>
      <c r="K29" s="149" t="s">
        <v>21</v>
      </c>
      <c r="L29" s="149"/>
      <c r="M29" s="149"/>
      <c r="N29" s="150" t="s">
        <v>120</v>
      </c>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49" t="s">
        <v>21</v>
      </c>
      <c r="AL29" s="149"/>
      <c r="AM29" s="149"/>
      <c r="AN29" s="150" t="s">
        <v>121</v>
      </c>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c r="BN29" s="2">
        <f>IF(ISBLANK(BO29),"",COUNTA(BO$2:$BO29))</f>
        <v>28</v>
      </c>
      <c r="BO29" s="4" t="s">
        <v>122</v>
      </c>
      <c r="BP29" s="5" t="s">
        <v>123</v>
      </c>
      <c r="BQ29" s="4" t="s">
        <v>124</v>
      </c>
      <c r="BR29" s="2" t="str">
        <f>IF(AND(Q30="☑",AG30="☑"),"エラー",IF(AND(Q30="☑",AG30&lt;&gt;"☑"),T30,IF(AND(Q30&lt;&gt;"☑",AG30="☑"),IF(AP30="","",AP30),"")))</f>
        <v/>
      </c>
      <c r="BS29" s="2" t="str">
        <f t="shared" ca="1" si="0"/>
        <v>$BR$29</v>
      </c>
    </row>
    <row r="30" spans="1:71" s="6" customFormat="1" ht="15.6" customHeight="1">
      <c r="A30" s="126" t="s">
        <v>125</v>
      </c>
      <c r="B30" s="127"/>
      <c r="C30" s="127"/>
      <c r="D30" s="127"/>
      <c r="E30" s="127"/>
      <c r="F30" s="127"/>
      <c r="G30" s="127"/>
      <c r="H30" s="127"/>
      <c r="I30" s="127"/>
      <c r="J30" s="127"/>
      <c r="K30" s="127"/>
      <c r="L30" s="127"/>
      <c r="M30" s="127"/>
      <c r="N30" s="127"/>
      <c r="O30" s="127"/>
      <c r="P30" s="128"/>
      <c r="Q30" s="132" t="s">
        <v>68</v>
      </c>
      <c r="R30" s="132"/>
      <c r="S30" s="132"/>
      <c r="T30" s="133" t="s">
        <v>126</v>
      </c>
      <c r="U30" s="133"/>
      <c r="V30" s="133"/>
      <c r="W30" s="133"/>
      <c r="X30" s="133"/>
      <c r="Y30" s="133"/>
      <c r="Z30" s="133"/>
      <c r="AA30" s="133"/>
      <c r="AB30" s="133"/>
      <c r="AC30" s="133"/>
      <c r="AD30" s="133"/>
      <c r="AE30" s="133"/>
      <c r="AF30" s="133"/>
      <c r="AG30" s="132" t="s">
        <v>21</v>
      </c>
      <c r="AH30" s="132"/>
      <c r="AI30" s="132"/>
      <c r="AJ30" s="134" t="s">
        <v>127</v>
      </c>
      <c r="AK30" s="134"/>
      <c r="AL30" s="134"/>
      <c r="AM30" s="134"/>
      <c r="AN30" s="134"/>
      <c r="AO30" s="12" t="s">
        <v>128</v>
      </c>
      <c r="AP30" s="87"/>
      <c r="AQ30" s="87"/>
      <c r="AR30" s="87"/>
      <c r="AS30" s="87"/>
      <c r="AT30" s="87"/>
      <c r="AU30" s="87"/>
      <c r="AV30" s="87"/>
      <c r="AW30" s="87"/>
      <c r="AX30" s="87"/>
      <c r="AY30" s="87"/>
      <c r="AZ30" s="87"/>
      <c r="BA30" s="87"/>
      <c r="BB30" s="87"/>
      <c r="BC30" s="87"/>
      <c r="BD30" s="87"/>
      <c r="BE30" s="87"/>
      <c r="BF30" s="87"/>
      <c r="BG30" s="87"/>
      <c r="BH30" s="87"/>
      <c r="BI30" s="87"/>
      <c r="BJ30" s="87"/>
      <c r="BK30" s="87"/>
      <c r="BL30" s="13" t="s">
        <v>129</v>
      </c>
      <c r="BN30" s="2">
        <f>IF(ISBLANK(BO30),"",COUNTA(BO$2:$BO30))</f>
        <v>29</v>
      </c>
      <c r="BO30" s="4" t="s">
        <v>130</v>
      </c>
      <c r="BP30" s="5" t="s">
        <v>13</v>
      </c>
      <c r="BQ30" s="4" t="s">
        <v>131</v>
      </c>
      <c r="BR30" s="2" t="str">
        <f>IF(ROUND((IF(AND(BR34&lt;&gt;"", BR35&lt;&gt;""),DATEDIF(DATEVALUE(BR34),DATEVALUE(BR35),"D"),0)+
IF(AND(BR39&lt;&gt;"", BR40&lt;&gt;""),DATEDIF(DATEVALUE(BR39),DATEVALUE(BR40),"D"),0)+
IF(AND(BR44&lt;&gt;"", BR45&lt;&gt;""),DATEDIF(DATEVALUE(BR44),DATEVALUE(BR45),"D"),0)+
IF(AND(BR49&lt;&gt;"", BR50&lt;&gt;""),DATEDIF(DATEVALUE(BR49),DATEVALUE(BR50),"D"),0)+
IF(AND(BR54&lt;&gt;"", BR55&lt;&gt;""),DATEDIF(DATEVALUE(BR54),DATEVALUE(BR55),"D"),0)+
IF(AND(BR59&lt;&gt;"", BR60&lt;&gt;""),DATEDIF(DATEVALUE(BR59),DATEVALUE(BR60),"D"),0))/365,1)=0,"", ROUND((IF(AND(BR34&lt;&gt;"", BR35&lt;&gt;""),DATEDIF(DATEVALUE(BR34),DATEVALUE(BR35),"D"),0)+
IF(AND(BR39&lt;&gt;"", BR40&lt;&gt;""),DATEDIF(DATEVALUE(BR39),DATEVALUE(BR40),"D"),0)+
IF(AND(BR44&lt;&gt;"", BR45&lt;&gt;""),DATEDIF(DATEVALUE(BR44),DATEVALUE(BR45),"D"),0)+
IF(AND(BR49&lt;&gt;"", BR50&lt;&gt;""),DATEDIF(DATEVALUE(BR49),DATEVALUE(BR50),"D"),0)+
IF(AND(BR54&lt;&gt;"", BR55&lt;&gt;""),DATEDIF(DATEVALUE(BR54),DATEVALUE(BR55),"D"),0)+
IF(AND(BR59&lt;&gt;"", BR60&lt;&gt;""),DATEDIF(DATEVALUE(BR59),DATEVALUE(BR60),"D"),0))/365,1))</f>
        <v/>
      </c>
      <c r="BS30" s="2" t="str">
        <f t="shared" ca="1" si="0"/>
        <v>$BR$30</v>
      </c>
    </row>
    <row r="31" spans="1:71" s="6" customFormat="1" ht="15.6" customHeight="1" thickBot="1">
      <c r="A31" s="129"/>
      <c r="B31" s="130"/>
      <c r="C31" s="130"/>
      <c r="D31" s="130"/>
      <c r="E31" s="130"/>
      <c r="F31" s="130"/>
      <c r="G31" s="130"/>
      <c r="H31" s="130"/>
      <c r="I31" s="130"/>
      <c r="J31" s="130"/>
      <c r="K31" s="130"/>
      <c r="L31" s="130"/>
      <c r="M31" s="130"/>
      <c r="N31" s="130"/>
      <c r="O31" s="130"/>
      <c r="P31" s="131"/>
      <c r="Q31" s="135" t="s">
        <v>132</v>
      </c>
      <c r="R31" s="135"/>
      <c r="S31" s="135"/>
      <c r="T31" s="136" t="s">
        <v>133</v>
      </c>
      <c r="U31" s="136"/>
      <c r="V31" s="136"/>
      <c r="W31" s="136"/>
      <c r="X31" s="136"/>
      <c r="Y31" s="136"/>
      <c r="Z31" s="136"/>
      <c r="AA31" s="136"/>
      <c r="AB31" s="136"/>
      <c r="AC31" s="136"/>
      <c r="AD31" s="136"/>
      <c r="AE31" s="136"/>
      <c r="AF31" s="136"/>
      <c r="AG31" s="136"/>
      <c r="AH31" s="136"/>
      <c r="AI31" s="136"/>
      <c r="AJ31" s="136" t="s">
        <v>134</v>
      </c>
      <c r="AK31" s="136"/>
      <c r="AL31" s="136"/>
      <c r="AM31" s="136"/>
      <c r="AN31" s="136"/>
      <c r="AO31" s="136"/>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4"/>
      <c r="BN31" s="2">
        <f>IF(ISBLANK(BO31),"",COUNTA(BO$2:$BO31))</f>
        <v>30</v>
      </c>
      <c r="BO31" s="4" t="s">
        <v>135</v>
      </c>
      <c r="BP31" s="5" t="s">
        <v>136</v>
      </c>
      <c r="BQ31" s="4" t="s">
        <v>137</v>
      </c>
      <c r="BR31" s="2" t="str">
        <f>IF(A37="小 学 校","小学校",IF(A37="中 学 校","中学校",IF(A37="高等学校","高等学校",IF(A37="専門学校","専門学校",IF(A37="短期大学","短期大学",IF(A37="大 　 学","大学",IF(A37="大学院 （修士）","大学院 （修士）",IF(A37="大学院 （博士）","大学院 （博士）",IF(A37="その他","その他","")))))))))</f>
        <v>小学校</v>
      </c>
      <c r="BS31" s="2" t="str">
        <f t="shared" ca="1" si="0"/>
        <v>$BR$31</v>
      </c>
    </row>
    <row r="32" spans="1:71" s="6" customFormat="1" ht="9" customHeight="1">
      <c r="A32" s="10"/>
      <c r="B32" s="10"/>
      <c r="C32" s="10"/>
      <c r="D32" s="10"/>
      <c r="E32" s="10"/>
      <c r="F32" s="10"/>
      <c r="G32" s="10"/>
      <c r="H32" s="10"/>
      <c r="I32" s="10"/>
      <c r="J32" s="10"/>
      <c r="K32" s="10"/>
      <c r="L32" s="10"/>
      <c r="M32" s="10"/>
      <c r="N32" s="10"/>
      <c r="O32" s="10"/>
      <c r="P32" s="10"/>
      <c r="Q32" s="10"/>
      <c r="R32" s="10"/>
      <c r="S32" s="10"/>
      <c r="T32" s="10"/>
      <c r="U32" s="10"/>
      <c r="V32" s="10"/>
      <c r="W32" s="11"/>
      <c r="X32" s="11"/>
      <c r="Y32" s="11"/>
      <c r="Z32" s="11"/>
      <c r="AA32" s="11"/>
      <c r="AB32" s="11"/>
      <c r="AC32" s="11"/>
      <c r="AD32" s="11"/>
      <c r="AE32" s="11"/>
      <c r="AF32" s="11"/>
      <c r="AG32" s="11"/>
      <c r="AH32" s="11"/>
      <c r="AI32" s="11"/>
      <c r="AJ32" s="11"/>
      <c r="AK32" s="11"/>
      <c r="AL32" s="10"/>
      <c r="AM32" s="10"/>
      <c r="AN32" s="10"/>
      <c r="AO32" s="10"/>
      <c r="AP32" s="10"/>
      <c r="AQ32" s="10"/>
      <c r="AR32" s="10"/>
      <c r="AS32" s="10"/>
      <c r="AT32" s="10"/>
      <c r="AU32" s="10"/>
      <c r="AV32" s="10"/>
      <c r="AW32" s="11"/>
      <c r="AX32" s="11"/>
      <c r="AY32" s="11"/>
      <c r="AZ32" s="11"/>
      <c r="BA32" s="11"/>
      <c r="BB32" s="11"/>
      <c r="BC32" s="11"/>
      <c r="BD32" s="11"/>
      <c r="BE32" s="11"/>
      <c r="BF32" s="11"/>
      <c r="BG32" s="11"/>
      <c r="BH32" s="11"/>
      <c r="BI32" s="11"/>
      <c r="BJ32" s="11"/>
      <c r="BK32" s="11"/>
      <c r="BL32" s="11"/>
      <c r="BN32" s="2">
        <f>IF(ISBLANK(BO32),"",COUNTA(BO$2:$BO32))</f>
        <v>31</v>
      </c>
      <c r="BO32" s="4" t="s">
        <v>138</v>
      </c>
      <c r="BP32" s="5" t="s">
        <v>95</v>
      </c>
      <c r="BQ32" s="4" t="s">
        <v>139</v>
      </c>
      <c r="BR32" s="2" t="str">
        <f>IF(I37="","",I37)</f>
        <v/>
      </c>
      <c r="BS32" s="2" t="str">
        <f t="shared" ca="1" si="0"/>
        <v>$BR$32</v>
      </c>
    </row>
    <row r="33" spans="1:74" s="6" customFormat="1" ht="15.6" customHeight="1" thickBot="1">
      <c r="A33" s="98" t="s">
        <v>140</v>
      </c>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N33" s="2">
        <f>IF(ISBLANK(BO33),"",COUNTA(BO$2:$BO33))</f>
        <v>32</v>
      </c>
      <c r="BO33" s="4" t="s">
        <v>141</v>
      </c>
      <c r="BP33" s="5" t="s">
        <v>95</v>
      </c>
      <c r="BQ33" s="4" t="s">
        <v>142</v>
      </c>
      <c r="BR33" s="2" t="str">
        <f>IF(V37="","",V37)</f>
        <v/>
      </c>
      <c r="BS33" s="2" t="str">
        <f t="shared" ca="1" si="0"/>
        <v>$BR$33</v>
      </c>
    </row>
    <row r="34" spans="1:74" s="6" customFormat="1" ht="11.45" customHeight="1">
      <c r="A34" s="99" t="s">
        <v>143</v>
      </c>
      <c r="B34" s="100"/>
      <c r="C34" s="100"/>
      <c r="D34" s="100"/>
      <c r="E34" s="100"/>
      <c r="F34" s="100"/>
      <c r="G34" s="100"/>
      <c r="H34" s="101"/>
      <c r="I34" s="108" t="s">
        <v>144</v>
      </c>
      <c r="J34" s="100"/>
      <c r="K34" s="100"/>
      <c r="L34" s="100"/>
      <c r="M34" s="100"/>
      <c r="N34" s="100"/>
      <c r="O34" s="100"/>
      <c r="P34" s="100"/>
      <c r="Q34" s="100"/>
      <c r="R34" s="100"/>
      <c r="S34" s="100"/>
      <c r="T34" s="100"/>
      <c r="U34" s="101"/>
      <c r="V34" s="108" t="s">
        <v>145</v>
      </c>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1"/>
      <c r="AS34" s="111" t="s">
        <v>146</v>
      </c>
      <c r="AT34" s="112"/>
      <c r="AU34" s="112"/>
      <c r="AV34" s="112"/>
      <c r="AW34" s="112"/>
      <c r="AX34" s="112"/>
      <c r="AY34" s="112"/>
      <c r="AZ34" s="112"/>
      <c r="BA34" s="112"/>
      <c r="BB34" s="112"/>
      <c r="BC34" s="112"/>
      <c r="BD34" s="112"/>
      <c r="BE34" s="112"/>
      <c r="BF34" s="112"/>
      <c r="BG34" s="112"/>
      <c r="BH34" s="112"/>
      <c r="BI34" s="112"/>
      <c r="BJ34" s="112"/>
      <c r="BK34" s="112"/>
      <c r="BL34" s="113"/>
      <c r="BN34" s="2">
        <f>IF(ISBLANK(BO34),"",COUNTA(BO$2:$BO34))</f>
        <v>33</v>
      </c>
      <c r="BO34" s="4" t="s">
        <v>147</v>
      </c>
      <c r="BP34" s="5" t="s">
        <v>95</v>
      </c>
      <c r="BQ34" s="4" t="s">
        <v>148</v>
      </c>
      <c r="BR34" s="2" t="str">
        <f>IF(AND(ISBLANK(AS37), ISBLANK(AW37), ISBLANK(AZ37)), "",TEXT(DATEVALUE(AS37&amp;"/"&amp;AW37&amp;"/"&amp;AZ37),"YYYY/MM/DD"))</f>
        <v/>
      </c>
      <c r="BS34" s="2" t="str">
        <f t="shared" ca="1" si="0"/>
        <v>$BR$34</v>
      </c>
    </row>
    <row r="35" spans="1:74" s="6" customFormat="1" ht="11.25" customHeight="1">
      <c r="A35" s="102"/>
      <c r="B35" s="103"/>
      <c r="C35" s="103"/>
      <c r="D35" s="103"/>
      <c r="E35" s="103"/>
      <c r="F35" s="103"/>
      <c r="G35" s="103"/>
      <c r="H35" s="104"/>
      <c r="I35" s="109"/>
      <c r="J35" s="103"/>
      <c r="K35" s="103"/>
      <c r="L35" s="103"/>
      <c r="M35" s="103"/>
      <c r="N35" s="103"/>
      <c r="O35" s="103"/>
      <c r="P35" s="103"/>
      <c r="Q35" s="103"/>
      <c r="R35" s="103"/>
      <c r="S35" s="103"/>
      <c r="T35" s="103"/>
      <c r="U35" s="104"/>
      <c r="V35" s="109"/>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4"/>
      <c r="AS35" s="114" t="s">
        <v>149</v>
      </c>
      <c r="AT35" s="115"/>
      <c r="AU35" s="115"/>
      <c r="AV35" s="115"/>
      <c r="AW35" s="115"/>
      <c r="AX35" s="115"/>
      <c r="AY35" s="115"/>
      <c r="AZ35" s="115"/>
      <c r="BA35" s="115"/>
      <c r="BB35" s="116"/>
      <c r="BC35" s="114" t="s">
        <v>150</v>
      </c>
      <c r="BD35" s="115"/>
      <c r="BE35" s="115"/>
      <c r="BF35" s="115"/>
      <c r="BG35" s="115"/>
      <c r="BH35" s="115"/>
      <c r="BI35" s="115"/>
      <c r="BJ35" s="115"/>
      <c r="BK35" s="115"/>
      <c r="BL35" s="117"/>
      <c r="BN35" s="2">
        <f>IF(ISBLANK(BO35),"",COUNTA(BO$2:$BO35))</f>
        <v>34</v>
      </c>
      <c r="BO35" s="4" t="s">
        <v>151</v>
      </c>
      <c r="BP35" s="5" t="s">
        <v>95</v>
      </c>
      <c r="BQ35" s="4" t="s">
        <v>152</v>
      </c>
      <c r="BR35" s="2" t="str">
        <f>IF(AND(ISBLANK(BC37), ISBLANK(BG37), ISBLANK(BJ37)), "",TEXT(DATEVALUE(BC37&amp;"/"&amp;BG37&amp;"/"&amp;BJ37),"YYYY/MM/DD"))</f>
        <v/>
      </c>
      <c r="BS35" s="2" t="str">
        <f t="shared" ca="1" si="0"/>
        <v>$BR$35</v>
      </c>
    </row>
    <row r="36" spans="1:74" s="7" customFormat="1" ht="11.45" customHeight="1">
      <c r="A36" s="105"/>
      <c r="B36" s="106"/>
      <c r="C36" s="106"/>
      <c r="D36" s="106"/>
      <c r="E36" s="106"/>
      <c r="F36" s="106"/>
      <c r="G36" s="106"/>
      <c r="H36" s="107"/>
      <c r="I36" s="110"/>
      <c r="J36" s="106"/>
      <c r="K36" s="106"/>
      <c r="L36" s="106"/>
      <c r="M36" s="106"/>
      <c r="N36" s="106"/>
      <c r="O36" s="106"/>
      <c r="P36" s="106"/>
      <c r="Q36" s="106"/>
      <c r="R36" s="106"/>
      <c r="S36" s="106"/>
      <c r="T36" s="106"/>
      <c r="U36" s="107"/>
      <c r="V36" s="110"/>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7"/>
      <c r="AS36" s="118" t="s">
        <v>48</v>
      </c>
      <c r="AT36" s="119"/>
      <c r="AU36" s="119"/>
      <c r="AV36" s="120"/>
      <c r="AW36" s="121" t="s">
        <v>49</v>
      </c>
      <c r="AX36" s="122"/>
      <c r="AY36" s="123"/>
      <c r="AZ36" s="124" t="s">
        <v>153</v>
      </c>
      <c r="BA36" s="119"/>
      <c r="BB36" s="119"/>
      <c r="BC36" s="118" t="s">
        <v>48</v>
      </c>
      <c r="BD36" s="119"/>
      <c r="BE36" s="119"/>
      <c r="BF36" s="120"/>
      <c r="BG36" s="121" t="s">
        <v>49</v>
      </c>
      <c r="BH36" s="122"/>
      <c r="BI36" s="123"/>
      <c r="BJ36" s="124" t="s">
        <v>153</v>
      </c>
      <c r="BK36" s="119"/>
      <c r="BL36" s="125"/>
      <c r="BN36" s="2">
        <f>IF(ISBLANK(BO36),"",COUNTA(BO$2:$BO36))</f>
        <v>35</v>
      </c>
      <c r="BO36" s="4" t="s">
        <v>154</v>
      </c>
      <c r="BP36" s="5" t="s">
        <v>136</v>
      </c>
      <c r="BQ36" s="4" t="s">
        <v>137</v>
      </c>
      <c r="BR36" s="2" t="str">
        <f>IF(A39="小 学 校","小学校",IF(A39="中 学 校","中学校",IF(A39="高等学校","高等学校",IF(A39="専門学校","専門学校",IF(A39="短期大学","短期大学",IF(A39="大 　 学","大学",IF(A39="大学院 （修士）","大学院 （修士）",IF(A39="大学院 （博士）","大学院 （博士）",IF(A39="その他","その他","")))))))))</f>
        <v>中学校</v>
      </c>
      <c r="BS36" s="2" t="str">
        <f t="shared" ca="1" si="0"/>
        <v>$BR$36</v>
      </c>
      <c r="BT36" s="6"/>
      <c r="BV36" s="6"/>
    </row>
    <row r="37" spans="1:74" s="6" customFormat="1" ht="16.5" customHeight="1">
      <c r="A37" s="50" t="s">
        <v>155</v>
      </c>
      <c r="B37" s="51"/>
      <c r="C37" s="51"/>
      <c r="D37" s="51"/>
      <c r="E37" s="51"/>
      <c r="F37" s="51"/>
      <c r="G37" s="51"/>
      <c r="H37" s="52"/>
      <c r="I37" s="53"/>
      <c r="J37" s="54"/>
      <c r="K37" s="54"/>
      <c r="L37" s="54"/>
      <c r="M37" s="54"/>
      <c r="N37" s="54"/>
      <c r="O37" s="54"/>
      <c r="P37" s="54"/>
      <c r="Q37" s="54"/>
      <c r="R37" s="54"/>
      <c r="S37" s="54"/>
      <c r="T37" s="54"/>
      <c r="U37" s="55"/>
      <c r="V37" s="59"/>
      <c r="W37" s="60"/>
      <c r="X37" s="60"/>
      <c r="Y37" s="60"/>
      <c r="Z37" s="60"/>
      <c r="AA37" s="60"/>
      <c r="AB37" s="60"/>
      <c r="AC37" s="60"/>
      <c r="AD37" s="60"/>
      <c r="AE37" s="60"/>
      <c r="AF37" s="60"/>
      <c r="AG37" s="60"/>
      <c r="AH37" s="60"/>
      <c r="AI37" s="60"/>
      <c r="AJ37" s="60"/>
      <c r="AK37" s="60"/>
      <c r="AL37" s="60"/>
      <c r="AM37" s="60"/>
      <c r="AN37" s="60"/>
      <c r="AO37" s="60"/>
      <c r="AP37" s="60"/>
      <c r="AQ37" s="60"/>
      <c r="AR37" s="61"/>
      <c r="AS37" s="86"/>
      <c r="AT37" s="87"/>
      <c r="AU37" s="87"/>
      <c r="AV37" s="88"/>
      <c r="AW37" s="92"/>
      <c r="AX37" s="87"/>
      <c r="AY37" s="88"/>
      <c r="AZ37" s="92"/>
      <c r="BA37" s="87"/>
      <c r="BB37" s="94"/>
      <c r="BC37" s="86"/>
      <c r="BD37" s="87"/>
      <c r="BE37" s="87"/>
      <c r="BF37" s="88"/>
      <c r="BG37" s="92"/>
      <c r="BH37" s="87"/>
      <c r="BI37" s="88"/>
      <c r="BJ37" s="92"/>
      <c r="BK37" s="87"/>
      <c r="BL37" s="96"/>
      <c r="BN37" s="2">
        <f>IF(ISBLANK(BO37),"",COUNTA(BO$2:$BO37))</f>
        <v>36</v>
      </c>
      <c r="BO37" s="4" t="s">
        <v>156</v>
      </c>
      <c r="BP37" s="5" t="s">
        <v>95</v>
      </c>
      <c r="BQ37" s="4" t="s">
        <v>139</v>
      </c>
      <c r="BR37" s="2" t="str">
        <f>IF(I39="","",I39)</f>
        <v/>
      </c>
      <c r="BS37" s="2" t="str">
        <f t="shared" ca="1" si="0"/>
        <v>$BR$37</v>
      </c>
    </row>
    <row r="38" spans="1:74" s="6" customFormat="1" ht="15.6" customHeight="1">
      <c r="A38" s="74" t="str">
        <f>IF(A37="小 学 校","ELEMENTARY SCHOOL",IF(A37="中 学 校","JUNIOR HIGH SCHOOL",IF(A37="高等学校","SENIOR HIGH SCHOOL",IF(A37="専門学校","COLLEGE OF TECHNOLOGY",IF(A37="短期大学","JUNIOR COLLEGE",IF(A37="大 　 学","BACHELOR",IF(A37="大学院 （修士）","MASTER",IF(A37="大学院 （博士）","DOCTOR",IF(A37="その他","OTHERS","")))))))))</f>
        <v>ELEMENTARY SCHOOL</v>
      </c>
      <c r="B38" s="75"/>
      <c r="C38" s="75"/>
      <c r="D38" s="75"/>
      <c r="E38" s="75"/>
      <c r="F38" s="75"/>
      <c r="G38" s="75"/>
      <c r="H38" s="76"/>
      <c r="I38" s="56"/>
      <c r="J38" s="57"/>
      <c r="K38" s="57"/>
      <c r="L38" s="57"/>
      <c r="M38" s="57"/>
      <c r="N38" s="57"/>
      <c r="O38" s="57"/>
      <c r="P38" s="57"/>
      <c r="Q38" s="57"/>
      <c r="R38" s="57"/>
      <c r="S38" s="57"/>
      <c r="T38" s="57"/>
      <c r="U38" s="58"/>
      <c r="V38" s="62"/>
      <c r="W38" s="63"/>
      <c r="X38" s="63"/>
      <c r="Y38" s="63"/>
      <c r="Z38" s="63"/>
      <c r="AA38" s="63"/>
      <c r="AB38" s="63"/>
      <c r="AC38" s="63"/>
      <c r="AD38" s="63"/>
      <c r="AE38" s="63"/>
      <c r="AF38" s="63"/>
      <c r="AG38" s="63"/>
      <c r="AH38" s="63"/>
      <c r="AI38" s="63"/>
      <c r="AJ38" s="63"/>
      <c r="AK38" s="63"/>
      <c r="AL38" s="63"/>
      <c r="AM38" s="63"/>
      <c r="AN38" s="63"/>
      <c r="AO38" s="63"/>
      <c r="AP38" s="63"/>
      <c r="AQ38" s="63"/>
      <c r="AR38" s="64"/>
      <c r="AS38" s="89"/>
      <c r="AT38" s="90"/>
      <c r="AU38" s="90"/>
      <c r="AV38" s="91"/>
      <c r="AW38" s="93"/>
      <c r="AX38" s="90"/>
      <c r="AY38" s="91"/>
      <c r="AZ38" s="93"/>
      <c r="BA38" s="90"/>
      <c r="BB38" s="95"/>
      <c r="BC38" s="89"/>
      <c r="BD38" s="90"/>
      <c r="BE38" s="90"/>
      <c r="BF38" s="91"/>
      <c r="BG38" s="93"/>
      <c r="BH38" s="90"/>
      <c r="BI38" s="91"/>
      <c r="BJ38" s="93"/>
      <c r="BK38" s="90"/>
      <c r="BL38" s="97"/>
      <c r="BN38" s="2">
        <f>IF(ISBLANK(BO38),"",COUNTA(BO$2:$BO38))</f>
        <v>37</v>
      </c>
      <c r="BO38" s="4" t="s">
        <v>157</v>
      </c>
      <c r="BP38" s="5" t="s">
        <v>95</v>
      </c>
      <c r="BQ38" s="4" t="s">
        <v>142</v>
      </c>
      <c r="BR38" s="2" t="str">
        <f>IF(V39="","",V39)</f>
        <v/>
      </c>
      <c r="BS38" s="2" t="str">
        <f t="shared" ca="1" si="0"/>
        <v>$BR$38</v>
      </c>
    </row>
    <row r="39" spans="1:74" s="6" customFormat="1" ht="16.5" customHeight="1">
      <c r="A39" s="50" t="s">
        <v>158</v>
      </c>
      <c r="B39" s="51"/>
      <c r="C39" s="51"/>
      <c r="D39" s="51"/>
      <c r="E39" s="51"/>
      <c r="F39" s="51"/>
      <c r="G39" s="51"/>
      <c r="H39" s="52"/>
      <c r="I39" s="53"/>
      <c r="J39" s="54"/>
      <c r="K39" s="54"/>
      <c r="L39" s="54"/>
      <c r="M39" s="54"/>
      <c r="N39" s="54"/>
      <c r="O39" s="54"/>
      <c r="P39" s="54"/>
      <c r="Q39" s="54"/>
      <c r="R39" s="54"/>
      <c r="S39" s="54"/>
      <c r="T39" s="54"/>
      <c r="U39" s="55"/>
      <c r="V39" s="59"/>
      <c r="W39" s="60"/>
      <c r="X39" s="60"/>
      <c r="Y39" s="60"/>
      <c r="Z39" s="60"/>
      <c r="AA39" s="60"/>
      <c r="AB39" s="60"/>
      <c r="AC39" s="60"/>
      <c r="AD39" s="60"/>
      <c r="AE39" s="60"/>
      <c r="AF39" s="60"/>
      <c r="AG39" s="60"/>
      <c r="AH39" s="60"/>
      <c r="AI39" s="60"/>
      <c r="AJ39" s="60"/>
      <c r="AK39" s="60"/>
      <c r="AL39" s="60"/>
      <c r="AM39" s="60"/>
      <c r="AN39" s="60"/>
      <c r="AO39" s="60"/>
      <c r="AP39" s="60"/>
      <c r="AQ39" s="60"/>
      <c r="AR39" s="61"/>
      <c r="AS39" s="65"/>
      <c r="AT39" s="66"/>
      <c r="AU39" s="66"/>
      <c r="AV39" s="66"/>
      <c r="AW39" s="66"/>
      <c r="AX39" s="66"/>
      <c r="AY39" s="66"/>
      <c r="AZ39" s="66"/>
      <c r="BA39" s="66"/>
      <c r="BB39" s="69"/>
      <c r="BC39" s="65"/>
      <c r="BD39" s="66"/>
      <c r="BE39" s="66"/>
      <c r="BF39" s="66"/>
      <c r="BG39" s="66"/>
      <c r="BH39" s="66"/>
      <c r="BI39" s="66"/>
      <c r="BJ39" s="66"/>
      <c r="BK39" s="66"/>
      <c r="BL39" s="72"/>
      <c r="BN39" s="2">
        <f>IF(ISBLANK(BO39),"",COUNTA(BO$2:$BO39))</f>
        <v>38</v>
      </c>
      <c r="BO39" s="4" t="s">
        <v>159</v>
      </c>
      <c r="BP39" s="5" t="s">
        <v>95</v>
      </c>
      <c r="BQ39" s="4" t="s">
        <v>148</v>
      </c>
      <c r="BR39" s="2" t="str">
        <f>IF(AND(ISBLANK(AS39), ISBLANK(AW39), ISBLANK(AZ39)), "",TEXT(DATEVALUE(AS39&amp;"/"&amp;AW39&amp;"/"&amp;AZ39),"YYYY/MM/DD"))</f>
        <v/>
      </c>
      <c r="BS39" s="2" t="str">
        <f t="shared" ca="1" si="0"/>
        <v>$BR$39</v>
      </c>
    </row>
    <row r="40" spans="1:74" s="6" customFormat="1" ht="15.6" customHeight="1">
      <c r="A40" s="74" t="str">
        <f>IF(A39="小 学 校","ELEMENTARY SCHOOL",IF(A39="中 学 校","JUNIOR HIGH SCHOOL",IF(A39="高等学校","SENIOR HIGH SCHOOL",IF(A39="専門学校","COLLEGE OF TECHNOLOGY",IF(A39="短期大学","JUNIOR COLLEGE",IF(A39="大 　 学","BACHELOR",IF(A39="大学院 （修士）","MASTER",IF(A39="大学院 （博士）","DOCTOR",IF(A39="その他","OTHERS","")))))))))</f>
        <v>JUNIOR HIGH SCHOOL</v>
      </c>
      <c r="B40" s="75"/>
      <c r="C40" s="75"/>
      <c r="D40" s="75"/>
      <c r="E40" s="75"/>
      <c r="F40" s="75"/>
      <c r="G40" s="75"/>
      <c r="H40" s="76"/>
      <c r="I40" s="56"/>
      <c r="J40" s="57"/>
      <c r="K40" s="57"/>
      <c r="L40" s="57"/>
      <c r="M40" s="57"/>
      <c r="N40" s="57"/>
      <c r="O40" s="57"/>
      <c r="P40" s="57"/>
      <c r="Q40" s="57"/>
      <c r="R40" s="57"/>
      <c r="S40" s="57"/>
      <c r="T40" s="57"/>
      <c r="U40" s="58"/>
      <c r="V40" s="62"/>
      <c r="W40" s="63"/>
      <c r="X40" s="63"/>
      <c r="Y40" s="63"/>
      <c r="Z40" s="63"/>
      <c r="AA40" s="63"/>
      <c r="AB40" s="63"/>
      <c r="AC40" s="63"/>
      <c r="AD40" s="63"/>
      <c r="AE40" s="63"/>
      <c r="AF40" s="63"/>
      <c r="AG40" s="63"/>
      <c r="AH40" s="63"/>
      <c r="AI40" s="63"/>
      <c r="AJ40" s="63"/>
      <c r="AK40" s="63"/>
      <c r="AL40" s="63"/>
      <c r="AM40" s="63"/>
      <c r="AN40" s="63"/>
      <c r="AO40" s="63"/>
      <c r="AP40" s="63"/>
      <c r="AQ40" s="63"/>
      <c r="AR40" s="64"/>
      <c r="AS40" s="67"/>
      <c r="AT40" s="68"/>
      <c r="AU40" s="68"/>
      <c r="AV40" s="68"/>
      <c r="AW40" s="68"/>
      <c r="AX40" s="68"/>
      <c r="AY40" s="68"/>
      <c r="AZ40" s="68"/>
      <c r="BA40" s="68"/>
      <c r="BB40" s="70"/>
      <c r="BC40" s="67"/>
      <c r="BD40" s="68"/>
      <c r="BE40" s="68"/>
      <c r="BF40" s="68"/>
      <c r="BG40" s="68"/>
      <c r="BH40" s="68"/>
      <c r="BI40" s="68"/>
      <c r="BJ40" s="68"/>
      <c r="BK40" s="68"/>
      <c r="BL40" s="77"/>
      <c r="BN40" s="2">
        <f>IF(ISBLANK(BO40),"",COUNTA(BO$2:$BO40))</f>
        <v>39</v>
      </c>
      <c r="BO40" s="4" t="s">
        <v>160</v>
      </c>
      <c r="BP40" s="5" t="s">
        <v>95</v>
      </c>
      <c r="BQ40" s="4" t="s">
        <v>152</v>
      </c>
      <c r="BR40" s="2" t="str">
        <f>IF(AND(ISBLANK(BC39), ISBLANK(BG39), ISBLANK(BJ39)), "",TEXT(DATEVALUE(BC39&amp;"/"&amp;BG39&amp;"/"&amp;BJ39),"YYYY/MM/DD"))</f>
        <v/>
      </c>
      <c r="BS40" s="2" t="str">
        <f t="shared" ca="1" si="0"/>
        <v>$BR$40</v>
      </c>
    </row>
    <row r="41" spans="1:74" s="6" customFormat="1" ht="16.5" customHeight="1">
      <c r="A41" s="50" t="s">
        <v>161</v>
      </c>
      <c r="B41" s="51"/>
      <c r="C41" s="51"/>
      <c r="D41" s="51"/>
      <c r="E41" s="51"/>
      <c r="F41" s="51"/>
      <c r="G41" s="51"/>
      <c r="H41" s="52"/>
      <c r="I41" s="53"/>
      <c r="J41" s="54"/>
      <c r="K41" s="54"/>
      <c r="L41" s="54"/>
      <c r="M41" s="54"/>
      <c r="N41" s="54"/>
      <c r="O41" s="54"/>
      <c r="P41" s="54"/>
      <c r="Q41" s="54"/>
      <c r="R41" s="54"/>
      <c r="S41" s="54"/>
      <c r="T41" s="54"/>
      <c r="U41" s="55"/>
      <c r="V41" s="59"/>
      <c r="W41" s="60"/>
      <c r="X41" s="60"/>
      <c r="Y41" s="60"/>
      <c r="Z41" s="60"/>
      <c r="AA41" s="60"/>
      <c r="AB41" s="60"/>
      <c r="AC41" s="60"/>
      <c r="AD41" s="60"/>
      <c r="AE41" s="60"/>
      <c r="AF41" s="60"/>
      <c r="AG41" s="60"/>
      <c r="AH41" s="60"/>
      <c r="AI41" s="60"/>
      <c r="AJ41" s="60"/>
      <c r="AK41" s="60"/>
      <c r="AL41" s="60"/>
      <c r="AM41" s="60"/>
      <c r="AN41" s="60"/>
      <c r="AO41" s="60"/>
      <c r="AP41" s="60"/>
      <c r="AQ41" s="60"/>
      <c r="AR41" s="61"/>
      <c r="AS41" s="65"/>
      <c r="AT41" s="66"/>
      <c r="AU41" s="66"/>
      <c r="AV41" s="66"/>
      <c r="AW41" s="66"/>
      <c r="AX41" s="66"/>
      <c r="AY41" s="66"/>
      <c r="AZ41" s="66"/>
      <c r="BA41" s="66"/>
      <c r="BB41" s="69"/>
      <c r="BC41" s="65"/>
      <c r="BD41" s="66"/>
      <c r="BE41" s="66"/>
      <c r="BF41" s="66"/>
      <c r="BG41" s="66"/>
      <c r="BH41" s="66"/>
      <c r="BI41" s="66"/>
      <c r="BJ41" s="66"/>
      <c r="BK41" s="66"/>
      <c r="BL41" s="72"/>
      <c r="BN41" s="2">
        <f>IF(ISBLANK(BO41),"",COUNTA(BO$2:$BO41))</f>
        <v>40</v>
      </c>
      <c r="BO41" s="4" t="s">
        <v>162</v>
      </c>
      <c r="BP41" s="5" t="s">
        <v>136</v>
      </c>
      <c r="BQ41" s="4" t="s">
        <v>137</v>
      </c>
      <c r="BR41" s="2" t="str">
        <f>IF(A41="小 学 校","小学校",IF(A41="中 学 校","中学校",IF(A41="高等学校","高等学校",IF(A41="専門学校","専門学校",IF(A41="短期大学","短期大学",IF(A41="大 　 学","大学",IF(A41="大学院 （修士）","大学院 （修士）",IF(A41="大学院 （博士）","大学院 （博士）",IF(A41="その他","その他","")))))))))</f>
        <v>高等学校</v>
      </c>
      <c r="BS41" s="2" t="str">
        <f t="shared" ca="1" si="0"/>
        <v>$BR$41</v>
      </c>
    </row>
    <row r="42" spans="1:74" s="6" customFormat="1" ht="15.6" customHeight="1">
      <c r="A42" s="74" t="str">
        <f>IF(A41="小 学 校","ELEMENTARY SCHOOL",IF(A41="中 学 校","JUNIOR HIGH SCHOOL",IF(A41="高等学校","SENIOR HIGH SCHOOL",IF(A41="専門学校","COLLEGE OF TECHNOLOGY",IF(A41="短期大学","JUNIOR COLLEGE",IF(A41="大 　 学","BACHELOR",IF(A41="大学院 （修士）","MASTER",IF(A41="大学院 （博士）","DOCTOR",IF(A41="その他","OTHERS","")))))))))</f>
        <v>SENIOR HIGH SCHOOL</v>
      </c>
      <c r="B42" s="75"/>
      <c r="C42" s="75"/>
      <c r="D42" s="75"/>
      <c r="E42" s="75"/>
      <c r="F42" s="75"/>
      <c r="G42" s="75"/>
      <c r="H42" s="76"/>
      <c r="I42" s="56"/>
      <c r="J42" s="57"/>
      <c r="K42" s="57"/>
      <c r="L42" s="57"/>
      <c r="M42" s="57"/>
      <c r="N42" s="57"/>
      <c r="O42" s="57"/>
      <c r="P42" s="57"/>
      <c r="Q42" s="57"/>
      <c r="R42" s="57"/>
      <c r="S42" s="57"/>
      <c r="T42" s="57"/>
      <c r="U42" s="58"/>
      <c r="V42" s="62"/>
      <c r="W42" s="63"/>
      <c r="X42" s="63"/>
      <c r="Y42" s="63"/>
      <c r="Z42" s="63"/>
      <c r="AA42" s="63"/>
      <c r="AB42" s="63"/>
      <c r="AC42" s="63"/>
      <c r="AD42" s="63"/>
      <c r="AE42" s="63"/>
      <c r="AF42" s="63"/>
      <c r="AG42" s="63"/>
      <c r="AH42" s="63"/>
      <c r="AI42" s="63"/>
      <c r="AJ42" s="63"/>
      <c r="AK42" s="63"/>
      <c r="AL42" s="63"/>
      <c r="AM42" s="63"/>
      <c r="AN42" s="63"/>
      <c r="AO42" s="63"/>
      <c r="AP42" s="63"/>
      <c r="AQ42" s="63"/>
      <c r="AR42" s="64"/>
      <c r="AS42" s="67"/>
      <c r="AT42" s="68"/>
      <c r="AU42" s="68"/>
      <c r="AV42" s="68"/>
      <c r="AW42" s="68"/>
      <c r="AX42" s="68"/>
      <c r="AY42" s="68"/>
      <c r="AZ42" s="68"/>
      <c r="BA42" s="68"/>
      <c r="BB42" s="70"/>
      <c r="BC42" s="67"/>
      <c r="BD42" s="68"/>
      <c r="BE42" s="68"/>
      <c r="BF42" s="68"/>
      <c r="BG42" s="68"/>
      <c r="BH42" s="68"/>
      <c r="BI42" s="68"/>
      <c r="BJ42" s="68"/>
      <c r="BK42" s="68"/>
      <c r="BL42" s="77"/>
      <c r="BN42" s="2">
        <f>IF(ISBLANK(BO42),"",COUNTA(BO$2:$BO42))</f>
        <v>41</v>
      </c>
      <c r="BO42" s="4" t="s">
        <v>163</v>
      </c>
      <c r="BP42" s="5" t="s">
        <v>95</v>
      </c>
      <c r="BQ42" s="4" t="s">
        <v>139</v>
      </c>
      <c r="BR42" s="2" t="str">
        <f>IF(I41="","",I41)</f>
        <v/>
      </c>
      <c r="BS42" s="2" t="str">
        <f t="shared" ca="1" si="0"/>
        <v>$BR$42</v>
      </c>
    </row>
    <row r="43" spans="1:74" s="6" customFormat="1" ht="16.5" customHeight="1">
      <c r="A43" s="50" t="s">
        <v>164</v>
      </c>
      <c r="B43" s="51"/>
      <c r="C43" s="51"/>
      <c r="D43" s="51"/>
      <c r="E43" s="51"/>
      <c r="F43" s="51"/>
      <c r="G43" s="51"/>
      <c r="H43" s="52"/>
      <c r="I43" s="53"/>
      <c r="J43" s="54"/>
      <c r="K43" s="54"/>
      <c r="L43" s="54"/>
      <c r="M43" s="54"/>
      <c r="N43" s="54"/>
      <c r="O43" s="54"/>
      <c r="P43" s="54"/>
      <c r="Q43" s="54"/>
      <c r="R43" s="54"/>
      <c r="S43" s="54"/>
      <c r="T43" s="54"/>
      <c r="U43" s="55"/>
      <c r="V43" s="59"/>
      <c r="W43" s="60"/>
      <c r="X43" s="60"/>
      <c r="Y43" s="60"/>
      <c r="Z43" s="60"/>
      <c r="AA43" s="60"/>
      <c r="AB43" s="60"/>
      <c r="AC43" s="60"/>
      <c r="AD43" s="60"/>
      <c r="AE43" s="60"/>
      <c r="AF43" s="60"/>
      <c r="AG43" s="60"/>
      <c r="AH43" s="60"/>
      <c r="AI43" s="60"/>
      <c r="AJ43" s="60"/>
      <c r="AK43" s="60"/>
      <c r="AL43" s="60"/>
      <c r="AM43" s="60"/>
      <c r="AN43" s="60"/>
      <c r="AO43" s="60"/>
      <c r="AP43" s="60"/>
      <c r="AQ43" s="60"/>
      <c r="AR43" s="61"/>
      <c r="AS43" s="65"/>
      <c r="AT43" s="66"/>
      <c r="AU43" s="66"/>
      <c r="AV43" s="66"/>
      <c r="AW43" s="66"/>
      <c r="AX43" s="66"/>
      <c r="AY43" s="66"/>
      <c r="AZ43" s="66"/>
      <c r="BA43" s="66"/>
      <c r="BB43" s="69"/>
      <c r="BC43" s="65"/>
      <c r="BD43" s="66"/>
      <c r="BE43" s="66"/>
      <c r="BF43" s="66"/>
      <c r="BG43" s="66"/>
      <c r="BH43" s="66"/>
      <c r="BI43" s="66"/>
      <c r="BJ43" s="66"/>
      <c r="BK43" s="66"/>
      <c r="BL43" s="72"/>
      <c r="BN43" s="2">
        <f>IF(ISBLANK(BO43),"",COUNTA(BO$2:$BO43))</f>
        <v>42</v>
      </c>
      <c r="BO43" s="4" t="s">
        <v>165</v>
      </c>
      <c r="BP43" s="5" t="s">
        <v>95</v>
      </c>
      <c r="BQ43" s="4" t="s">
        <v>142</v>
      </c>
      <c r="BR43" s="2" t="str">
        <f>IF(V41="","",V41)</f>
        <v/>
      </c>
      <c r="BS43" s="2" t="str">
        <f t="shared" ca="1" si="0"/>
        <v>$BR$43</v>
      </c>
    </row>
    <row r="44" spans="1:74" s="6" customFormat="1" ht="15.6" customHeight="1">
      <c r="A44" s="74" t="str">
        <f>IF(A43="小 学 校","ELEMENTARY SCHOOL",IF(A43="中 学 校","JUNIOR HIGH SCHOOL",IF(A43="高等学校","SENIOR HIGH SCHOOL",IF(A43="専門学校","COLLEGE OF TECHNOLOGY",IF(A43="短期大学","JUNIOR COLLEGE",IF(A43="大 　 学","BACHELOR",IF(A43="大学院 （修士）","MASTER",IF(A43="大学院 （博士）","DOCTOR",IF(A43="その他","OTHERS","")))))))))</f>
        <v>JUNIOR COLLEGE</v>
      </c>
      <c r="B44" s="75"/>
      <c r="C44" s="75"/>
      <c r="D44" s="75"/>
      <c r="E44" s="75"/>
      <c r="F44" s="75"/>
      <c r="G44" s="75"/>
      <c r="H44" s="76"/>
      <c r="I44" s="56"/>
      <c r="J44" s="57"/>
      <c r="K44" s="57"/>
      <c r="L44" s="57"/>
      <c r="M44" s="57"/>
      <c r="N44" s="57"/>
      <c r="O44" s="57"/>
      <c r="P44" s="57"/>
      <c r="Q44" s="57"/>
      <c r="R44" s="57"/>
      <c r="S44" s="57"/>
      <c r="T44" s="57"/>
      <c r="U44" s="58"/>
      <c r="V44" s="62"/>
      <c r="W44" s="63"/>
      <c r="X44" s="63"/>
      <c r="Y44" s="63"/>
      <c r="Z44" s="63"/>
      <c r="AA44" s="63"/>
      <c r="AB44" s="63"/>
      <c r="AC44" s="63"/>
      <c r="AD44" s="63"/>
      <c r="AE44" s="63"/>
      <c r="AF44" s="63"/>
      <c r="AG44" s="63"/>
      <c r="AH44" s="63"/>
      <c r="AI44" s="63"/>
      <c r="AJ44" s="63"/>
      <c r="AK44" s="63"/>
      <c r="AL44" s="63"/>
      <c r="AM44" s="63"/>
      <c r="AN44" s="63"/>
      <c r="AO44" s="63"/>
      <c r="AP44" s="63"/>
      <c r="AQ44" s="63"/>
      <c r="AR44" s="64"/>
      <c r="AS44" s="67"/>
      <c r="AT44" s="68"/>
      <c r="AU44" s="68"/>
      <c r="AV44" s="68"/>
      <c r="AW44" s="68"/>
      <c r="AX44" s="68"/>
      <c r="AY44" s="68"/>
      <c r="AZ44" s="68"/>
      <c r="BA44" s="68"/>
      <c r="BB44" s="70"/>
      <c r="BC44" s="67"/>
      <c r="BD44" s="68"/>
      <c r="BE44" s="68"/>
      <c r="BF44" s="68"/>
      <c r="BG44" s="68"/>
      <c r="BH44" s="68"/>
      <c r="BI44" s="68"/>
      <c r="BJ44" s="68"/>
      <c r="BK44" s="68"/>
      <c r="BL44" s="77"/>
      <c r="BN44" s="2">
        <f>IF(ISBLANK(BO44),"",COUNTA(BO$2:$BO44))</f>
        <v>43</v>
      </c>
      <c r="BO44" s="4" t="s">
        <v>166</v>
      </c>
      <c r="BP44" s="5" t="s">
        <v>95</v>
      </c>
      <c r="BQ44" s="4" t="s">
        <v>148</v>
      </c>
      <c r="BR44" s="2" t="str">
        <f>IF(AND(ISBLANK(AS41), ISBLANK(AW41), ISBLANK(AZ41)), "",TEXT(DATEVALUE(AS41&amp;"/"&amp;AW41&amp;"/"&amp;AZ41),"YYYY/MM/DD"))</f>
        <v/>
      </c>
      <c r="BS44" s="2" t="str">
        <f t="shared" ca="1" si="0"/>
        <v>$BR$44</v>
      </c>
    </row>
    <row r="45" spans="1:74" s="6" customFormat="1" ht="16.5" customHeight="1">
      <c r="A45" s="50" t="s">
        <v>167</v>
      </c>
      <c r="B45" s="51"/>
      <c r="C45" s="51"/>
      <c r="D45" s="51"/>
      <c r="E45" s="51"/>
      <c r="F45" s="51"/>
      <c r="G45" s="51"/>
      <c r="H45" s="52"/>
      <c r="I45" s="53"/>
      <c r="J45" s="54"/>
      <c r="K45" s="54"/>
      <c r="L45" s="54"/>
      <c r="M45" s="54"/>
      <c r="N45" s="54"/>
      <c r="O45" s="54"/>
      <c r="P45" s="54"/>
      <c r="Q45" s="54"/>
      <c r="R45" s="54"/>
      <c r="S45" s="54"/>
      <c r="T45" s="54"/>
      <c r="U45" s="55"/>
      <c r="V45" s="59"/>
      <c r="W45" s="60"/>
      <c r="X45" s="60"/>
      <c r="Y45" s="60"/>
      <c r="Z45" s="60"/>
      <c r="AA45" s="60"/>
      <c r="AB45" s="60"/>
      <c r="AC45" s="60"/>
      <c r="AD45" s="60"/>
      <c r="AE45" s="60"/>
      <c r="AF45" s="60"/>
      <c r="AG45" s="60"/>
      <c r="AH45" s="60"/>
      <c r="AI45" s="60"/>
      <c r="AJ45" s="60"/>
      <c r="AK45" s="60"/>
      <c r="AL45" s="60"/>
      <c r="AM45" s="60"/>
      <c r="AN45" s="60"/>
      <c r="AO45" s="60"/>
      <c r="AP45" s="60"/>
      <c r="AQ45" s="60"/>
      <c r="AR45" s="61"/>
      <c r="AS45" s="65"/>
      <c r="AT45" s="66"/>
      <c r="AU45" s="66"/>
      <c r="AV45" s="66"/>
      <c r="AW45" s="66"/>
      <c r="AX45" s="66"/>
      <c r="AY45" s="66"/>
      <c r="AZ45" s="66"/>
      <c r="BA45" s="66"/>
      <c r="BB45" s="69"/>
      <c r="BC45" s="65"/>
      <c r="BD45" s="66"/>
      <c r="BE45" s="66"/>
      <c r="BF45" s="66"/>
      <c r="BG45" s="66"/>
      <c r="BH45" s="66"/>
      <c r="BI45" s="66"/>
      <c r="BJ45" s="66"/>
      <c r="BK45" s="66"/>
      <c r="BL45" s="72"/>
      <c r="BN45" s="2">
        <f>IF(ISBLANK(BO45),"",COUNTA(BO$2:$BO45))</f>
        <v>44</v>
      </c>
      <c r="BO45" s="4" t="s">
        <v>168</v>
      </c>
      <c r="BP45" s="5" t="s">
        <v>95</v>
      </c>
      <c r="BQ45" s="4" t="s">
        <v>152</v>
      </c>
      <c r="BR45" s="2" t="str">
        <f>IF(AND(ISBLANK(BC41), ISBLANK(BG41), ISBLANK(BJ41)), "",TEXT(DATEVALUE(BC41&amp;"/"&amp;BG41&amp;"/"&amp;BJ41),"YYYY/MM/DD"))</f>
        <v/>
      </c>
      <c r="BS45" s="2" t="str">
        <f t="shared" ca="1" si="0"/>
        <v>$BR$45</v>
      </c>
    </row>
    <row r="46" spans="1:74" s="6" customFormat="1" ht="15.6" customHeight="1">
      <c r="A46" s="74" t="str">
        <f>IF(A45="小 学 校","ELEMENTARY SCHOOL",IF(A45="中 学 校","JUNIOR HIGH SCHOOL",IF(A45="高等学校","SENIOR HIGH SCHOOL",IF(A45="専門学校","COLLEGE OF TECHNOLOGY",IF(A45="短期大学","JUNIOR COLLEGE",IF(A45="大 　 学","BACHELOR",IF(A45="大学院 （修士）","MASTER",IF(A45="大学院 （博士）","DOCTOR",IF(A45="その他","OTHERS","")))))))))</f>
        <v>BACHELOR</v>
      </c>
      <c r="B46" s="75"/>
      <c r="C46" s="75"/>
      <c r="D46" s="75"/>
      <c r="E46" s="75"/>
      <c r="F46" s="75"/>
      <c r="G46" s="75"/>
      <c r="H46" s="76"/>
      <c r="I46" s="56"/>
      <c r="J46" s="57"/>
      <c r="K46" s="57"/>
      <c r="L46" s="57"/>
      <c r="M46" s="57"/>
      <c r="N46" s="57"/>
      <c r="O46" s="57"/>
      <c r="P46" s="57"/>
      <c r="Q46" s="57"/>
      <c r="R46" s="57"/>
      <c r="S46" s="57"/>
      <c r="T46" s="57"/>
      <c r="U46" s="58"/>
      <c r="V46" s="62"/>
      <c r="W46" s="63"/>
      <c r="X46" s="63"/>
      <c r="Y46" s="63"/>
      <c r="Z46" s="63"/>
      <c r="AA46" s="63"/>
      <c r="AB46" s="63"/>
      <c r="AC46" s="63"/>
      <c r="AD46" s="63"/>
      <c r="AE46" s="63"/>
      <c r="AF46" s="63"/>
      <c r="AG46" s="63"/>
      <c r="AH46" s="63"/>
      <c r="AI46" s="63"/>
      <c r="AJ46" s="63"/>
      <c r="AK46" s="63"/>
      <c r="AL46" s="63"/>
      <c r="AM46" s="63"/>
      <c r="AN46" s="63"/>
      <c r="AO46" s="63"/>
      <c r="AP46" s="63"/>
      <c r="AQ46" s="63"/>
      <c r="AR46" s="64"/>
      <c r="AS46" s="67"/>
      <c r="AT46" s="68"/>
      <c r="AU46" s="68"/>
      <c r="AV46" s="68"/>
      <c r="AW46" s="68"/>
      <c r="AX46" s="68"/>
      <c r="AY46" s="68"/>
      <c r="AZ46" s="68"/>
      <c r="BA46" s="68"/>
      <c r="BB46" s="70"/>
      <c r="BC46" s="67"/>
      <c r="BD46" s="68"/>
      <c r="BE46" s="68"/>
      <c r="BF46" s="68"/>
      <c r="BG46" s="68"/>
      <c r="BH46" s="68"/>
      <c r="BI46" s="68"/>
      <c r="BJ46" s="68"/>
      <c r="BK46" s="68"/>
      <c r="BL46" s="77"/>
      <c r="BN46" s="2">
        <f>IF(ISBLANK(BO46),"",COUNTA(BO$2:$BO46))</f>
        <v>45</v>
      </c>
      <c r="BO46" s="4" t="s">
        <v>169</v>
      </c>
      <c r="BP46" s="5" t="s">
        <v>136</v>
      </c>
      <c r="BQ46" s="4" t="s">
        <v>137</v>
      </c>
      <c r="BR46" s="2" t="str">
        <f>IF(A43="小 学 校","小学校",IF(A43="中 学 校","中学校",IF(A43="高等学校","高等学校",IF(A43="専門学校","専門学校",IF(A43="短期大学","短期大学",IF(A43="大 　 学","大学",IF(A43="大学院 （修士）","大学院 （修士）",IF(A43="大学院 （博士）","大学院 （博士）",IF(A43="その他","その他","")))))))))</f>
        <v>短期大学</v>
      </c>
      <c r="BS46" s="2" t="str">
        <f t="shared" ca="1" si="0"/>
        <v>$BR$46</v>
      </c>
    </row>
    <row r="47" spans="1:74" s="6" customFormat="1" ht="16.5" customHeight="1">
      <c r="A47" s="50" t="s">
        <v>170</v>
      </c>
      <c r="B47" s="51"/>
      <c r="C47" s="51"/>
      <c r="D47" s="51"/>
      <c r="E47" s="51"/>
      <c r="F47" s="51"/>
      <c r="G47" s="51"/>
      <c r="H47" s="52"/>
      <c r="I47" s="53"/>
      <c r="J47" s="54"/>
      <c r="K47" s="54"/>
      <c r="L47" s="54"/>
      <c r="M47" s="54"/>
      <c r="N47" s="54"/>
      <c r="O47" s="54"/>
      <c r="P47" s="54"/>
      <c r="Q47" s="54"/>
      <c r="R47" s="54"/>
      <c r="S47" s="54"/>
      <c r="T47" s="54"/>
      <c r="U47" s="55"/>
      <c r="V47" s="59"/>
      <c r="W47" s="60"/>
      <c r="X47" s="60"/>
      <c r="Y47" s="60"/>
      <c r="Z47" s="60"/>
      <c r="AA47" s="60"/>
      <c r="AB47" s="60"/>
      <c r="AC47" s="60"/>
      <c r="AD47" s="60"/>
      <c r="AE47" s="60"/>
      <c r="AF47" s="60"/>
      <c r="AG47" s="60"/>
      <c r="AH47" s="60"/>
      <c r="AI47" s="60"/>
      <c r="AJ47" s="60"/>
      <c r="AK47" s="60"/>
      <c r="AL47" s="60"/>
      <c r="AM47" s="60"/>
      <c r="AN47" s="60"/>
      <c r="AO47" s="60"/>
      <c r="AP47" s="60"/>
      <c r="AQ47" s="60"/>
      <c r="AR47" s="61"/>
      <c r="AS47" s="65"/>
      <c r="AT47" s="66"/>
      <c r="AU47" s="66"/>
      <c r="AV47" s="66"/>
      <c r="AW47" s="66"/>
      <c r="AX47" s="66"/>
      <c r="AY47" s="66"/>
      <c r="AZ47" s="66"/>
      <c r="BA47" s="66"/>
      <c r="BB47" s="69"/>
      <c r="BC47" s="65"/>
      <c r="BD47" s="66"/>
      <c r="BE47" s="66"/>
      <c r="BF47" s="66"/>
      <c r="BG47" s="66"/>
      <c r="BH47" s="66"/>
      <c r="BI47" s="66"/>
      <c r="BJ47" s="66"/>
      <c r="BK47" s="66"/>
      <c r="BL47" s="72"/>
      <c r="BN47" s="2">
        <f>IF(ISBLANK(BO47),"",COUNTA(BO$2:$BO47))</f>
        <v>46</v>
      </c>
      <c r="BO47" s="4" t="s">
        <v>171</v>
      </c>
      <c r="BP47" s="5" t="s">
        <v>95</v>
      </c>
      <c r="BQ47" s="4" t="s">
        <v>139</v>
      </c>
      <c r="BR47" s="2" t="str">
        <f>IF(I43="","",I43)</f>
        <v/>
      </c>
      <c r="BS47" s="2" t="str">
        <f t="shared" ca="1" si="0"/>
        <v>$BR$47</v>
      </c>
    </row>
    <row r="48" spans="1:74" s="6" customFormat="1" ht="15.6" customHeight="1" thickBot="1">
      <c r="A48" s="74" t="str">
        <f>IF(A47="小 学 校","ELEMENTARY SCHOOL",IF(A47="中 学 校","JUNIOR HIGH SCHOOL",IF(A47="高等学校","SENIOR HIGH SCHOOL",IF(A47="専門学校","COLLEGE OF TECHNOLOGY",IF(A47="短期大学","JUNIOR COLLEGE",IF(A47="大 　 学","BACHELOR",IF(A47="大学院 （修士）","MASTER",IF(A47="大学院 （博士）","DOCTOR",IF(A47="その他","OTHERS","")))))))))</f>
        <v>OTHERS</v>
      </c>
      <c r="B48" s="75"/>
      <c r="C48" s="75"/>
      <c r="D48" s="75"/>
      <c r="E48" s="75"/>
      <c r="F48" s="75"/>
      <c r="G48" s="75"/>
      <c r="H48" s="76"/>
      <c r="I48" s="78"/>
      <c r="J48" s="79"/>
      <c r="K48" s="79"/>
      <c r="L48" s="79"/>
      <c r="M48" s="79"/>
      <c r="N48" s="79"/>
      <c r="O48" s="79"/>
      <c r="P48" s="79"/>
      <c r="Q48" s="79"/>
      <c r="R48" s="79"/>
      <c r="S48" s="79"/>
      <c r="T48" s="79"/>
      <c r="U48" s="80"/>
      <c r="V48" s="81"/>
      <c r="W48" s="82"/>
      <c r="X48" s="82"/>
      <c r="Y48" s="82"/>
      <c r="Z48" s="82"/>
      <c r="AA48" s="82"/>
      <c r="AB48" s="82"/>
      <c r="AC48" s="82"/>
      <c r="AD48" s="82"/>
      <c r="AE48" s="82"/>
      <c r="AF48" s="82"/>
      <c r="AG48" s="82"/>
      <c r="AH48" s="82"/>
      <c r="AI48" s="82"/>
      <c r="AJ48" s="82"/>
      <c r="AK48" s="82"/>
      <c r="AL48" s="82"/>
      <c r="AM48" s="82"/>
      <c r="AN48" s="82"/>
      <c r="AO48" s="82"/>
      <c r="AP48" s="82"/>
      <c r="AQ48" s="82"/>
      <c r="AR48" s="83"/>
      <c r="AS48" s="84"/>
      <c r="AT48" s="71"/>
      <c r="AU48" s="71"/>
      <c r="AV48" s="71"/>
      <c r="AW48" s="71"/>
      <c r="AX48" s="71"/>
      <c r="AY48" s="71"/>
      <c r="AZ48" s="71"/>
      <c r="BA48" s="71"/>
      <c r="BB48" s="85"/>
      <c r="BC48" s="84"/>
      <c r="BD48" s="71"/>
      <c r="BE48" s="71"/>
      <c r="BF48" s="71"/>
      <c r="BG48" s="71"/>
      <c r="BH48" s="71"/>
      <c r="BI48" s="71"/>
      <c r="BJ48" s="71"/>
      <c r="BK48" s="71"/>
      <c r="BL48" s="73"/>
      <c r="BN48" s="2">
        <f>IF(ISBLANK(BO48),"",COUNTA(BO$2:$BO48))</f>
        <v>47</v>
      </c>
      <c r="BO48" s="4" t="s">
        <v>172</v>
      </c>
      <c r="BP48" s="5" t="s">
        <v>52</v>
      </c>
      <c r="BQ48" s="4" t="s">
        <v>142</v>
      </c>
      <c r="BR48" s="2" t="str">
        <f>IF(V43="","",V43)</f>
        <v/>
      </c>
      <c r="BS48" s="2" t="str">
        <f t="shared" ca="1" si="0"/>
        <v>$BR$48</v>
      </c>
    </row>
    <row r="49" spans="1:74" s="6" customFormat="1" ht="9"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Z49" s="10"/>
      <c r="BA49" s="10"/>
      <c r="BB49" s="10"/>
      <c r="BC49" s="10"/>
      <c r="BD49" s="10"/>
      <c r="BE49" s="10"/>
      <c r="BF49" s="10"/>
      <c r="BG49" s="10"/>
      <c r="BH49" s="7"/>
      <c r="BI49" s="10"/>
      <c r="BJ49" s="10"/>
      <c r="BK49" s="10"/>
      <c r="BL49" s="10"/>
      <c r="BN49" s="2">
        <f>IF(ISBLANK(BO49),"",COUNTA(BO$2:$BO49))</f>
        <v>48</v>
      </c>
      <c r="BO49" s="4" t="s">
        <v>173</v>
      </c>
      <c r="BP49" s="5" t="s">
        <v>95</v>
      </c>
      <c r="BQ49" s="4" t="s">
        <v>148</v>
      </c>
      <c r="BR49" s="2" t="str">
        <f>IF(AND(ISBLANK(AS43), ISBLANK(AW43), ISBLANK(AZ43)), "",TEXT(DATEVALUE(AS43&amp;"/"&amp;AW43&amp;"/"&amp;AZ43),"YYYY/MM/DD"))</f>
        <v/>
      </c>
      <c r="BS49" s="2" t="str">
        <f t="shared" ca="1" si="0"/>
        <v>$BR$49</v>
      </c>
    </row>
    <row r="50" spans="1:74" ht="60">
      <c r="BN50" s="2">
        <f>IF(ISBLANK(BO50),"",COUNTA(BO$2:$BO50))</f>
        <v>49</v>
      </c>
      <c r="BO50" s="4" t="s">
        <v>174</v>
      </c>
      <c r="BP50" s="5" t="s">
        <v>95</v>
      </c>
      <c r="BQ50" s="4" t="s">
        <v>152</v>
      </c>
      <c r="BR50" s="2" t="str">
        <f>IF(AND(ISBLANK(BC43), ISBLANK(BG43), ISBLANK(BJ43)), "",TEXT(DATEVALUE(BC43&amp;"/"&amp;BG43&amp;"/"&amp;BJ43),"YYYY/MM/DD"))</f>
        <v/>
      </c>
      <c r="BS50" s="2" t="str">
        <f t="shared" ca="1" si="0"/>
        <v>$BR$50</v>
      </c>
      <c r="BT50" s="6"/>
      <c r="BV50" s="6"/>
    </row>
    <row r="51" spans="1:74" ht="60">
      <c r="BN51" s="2">
        <f>IF(ISBLANK(BO51),"",COUNTA(BO$2:$BO51))</f>
        <v>50</v>
      </c>
      <c r="BO51" s="4" t="s">
        <v>175</v>
      </c>
      <c r="BP51" s="5" t="s">
        <v>136</v>
      </c>
      <c r="BQ51" s="4" t="s">
        <v>137</v>
      </c>
      <c r="BR51" s="2" t="str">
        <f>IF(A45="小 学 校","小学校",IF(A45="中 学 校","中学校",IF(A45="高等学校","高等学校",IF(A45="専門学校","専門学校",IF(A45="短期大学","短期大学",IF(A45="大 　 学","大学",IF(A45="大学院 （修士）","大学院 （修士）",IF(A45="大学院 （博士）","大学院 （博士）",IF(A45="その他","その他","")))))))))</f>
        <v>大学</v>
      </c>
      <c r="BS51" s="2" t="str">
        <f t="shared" ca="1" si="0"/>
        <v>$BR$51</v>
      </c>
      <c r="BT51" s="6"/>
      <c r="BV51" s="6"/>
    </row>
    <row r="52" spans="1:74" ht="60">
      <c r="BN52" s="2">
        <f>IF(ISBLANK(BO52),"",COUNTA(BO$2:$BO52))</f>
        <v>51</v>
      </c>
      <c r="BO52" s="4" t="s">
        <v>176</v>
      </c>
      <c r="BP52" s="5" t="s">
        <v>95</v>
      </c>
      <c r="BQ52" s="4" t="s">
        <v>139</v>
      </c>
      <c r="BR52" s="2" t="str">
        <f>IF(I45="","",I45)</f>
        <v/>
      </c>
      <c r="BS52" s="2" t="str">
        <f t="shared" ca="1" si="0"/>
        <v>$BR$52</v>
      </c>
      <c r="BT52" s="6"/>
      <c r="BV52" s="6"/>
    </row>
    <row r="53" spans="1:74" ht="60">
      <c r="BN53" s="2">
        <f>IF(ISBLANK(BO53),"",COUNTA(BO$2:$BO53))</f>
        <v>52</v>
      </c>
      <c r="BO53" s="4" t="s">
        <v>177</v>
      </c>
      <c r="BP53" s="5" t="s">
        <v>95</v>
      </c>
      <c r="BQ53" s="4" t="s">
        <v>142</v>
      </c>
      <c r="BR53" s="2" t="str">
        <f>IF(V45="","",V45)</f>
        <v/>
      </c>
      <c r="BS53" s="2" t="str">
        <f t="shared" ca="1" si="0"/>
        <v>$BR$53</v>
      </c>
      <c r="BT53" s="6"/>
      <c r="BV53" s="6"/>
    </row>
    <row r="54" spans="1:74" ht="60">
      <c r="BN54" s="2">
        <f>IF(ISBLANK(BO54),"",COUNTA(BO$2:$BO54))</f>
        <v>53</v>
      </c>
      <c r="BO54" s="4" t="s">
        <v>178</v>
      </c>
      <c r="BP54" s="5" t="s">
        <v>95</v>
      </c>
      <c r="BQ54" s="4" t="s">
        <v>148</v>
      </c>
      <c r="BR54" s="2" t="str">
        <f>IF(AND(ISBLANK(AS45), ISBLANK(AW45), ISBLANK(AZ45)), "",TEXT(DATEVALUE(AS45&amp;"/"&amp;AW45&amp;"/"&amp;AZ45),"YYYY/MM/DD"))</f>
        <v/>
      </c>
      <c r="BS54" s="2" t="str">
        <f t="shared" ca="1" si="0"/>
        <v>$BR$54</v>
      </c>
      <c r="BT54" s="6"/>
      <c r="BV54" s="6"/>
    </row>
    <row r="55" spans="1:74" ht="60">
      <c r="BN55" s="2">
        <f>IF(ISBLANK(BO55),"",COUNTA(BO$2:$BO55))</f>
        <v>54</v>
      </c>
      <c r="BO55" s="4" t="s">
        <v>179</v>
      </c>
      <c r="BP55" s="5" t="s">
        <v>95</v>
      </c>
      <c r="BQ55" s="4" t="s">
        <v>152</v>
      </c>
      <c r="BR55" s="2" t="str">
        <f>IF(AND(ISBLANK(BC45), ISBLANK(BG45), ISBLANK(BJ45)), "",TEXT(DATEVALUE(BC45&amp;"/"&amp;BG45&amp;"/"&amp;BJ45),"YYYY/MM/DD"))</f>
        <v/>
      </c>
      <c r="BS55" s="2" t="str">
        <f t="shared" ca="1" si="0"/>
        <v>$BR$55</v>
      </c>
      <c r="BT55" s="6"/>
      <c r="BV55" s="6"/>
    </row>
    <row r="56" spans="1:74" ht="60">
      <c r="BN56" s="2">
        <f>IF(ISBLANK(BO56),"",COUNTA(BO$2:$BO56))</f>
        <v>55</v>
      </c>
      <c r="BO56" s="4" t="s">
        <v>180</v>
      </c>
      <c r="BP56" s="5" t="s">
        <v>136</v>
      </c>
      <c r="BQ56" s="4" t="s">
        <v>137</v>
      </c>
      <c r="BR56" s="2" t="str">
        <f>IF(A47="小 学 校","小学校",IF(A47="中 学 校","中学校",IF(A47="高等学校","高等学校",IF(A47="専門学校","専門学校",IF(A47="短期大学","短期大学",IF(A47="大 　 学","大学",IF(A47="大学院 （修士）","大学院 （修士）",IF(A47="大学院 （博士）","大学院 （博士）",IF(A47="その他","その他","")))))))))</f>
        <v>その他</v>
      </c>
      <c r="BS56" s="2" t="str">
        <f t="shared" ca="1" si="0"/>
        <v>$BR$56</v>
      </c>
      <c r="BT56" s="6"/>
      <c r="BV56" s="6"/>
    </row>
    <row r="57" spans="1:74" ht="60">
      <c r="BN57" s="2">
        <f>IF(ISBLANK(BO57),"",COUNTA(BO$2:$BO57))</f>
        <v>56</v>
      </c>
      <c r="BO57" s="4" t="s">
        <v>181</v>
      </c>
      <c r="BP57" s="5" t="s">
        <v>95</v>
      </c>
      <c r="BQ57" s="4" t="s">
        <v>139</v>
      </c>
      <c r="BR57" s="2" t="str">
        <f>IF(I47="","",I47)</f>
        <v/>
      </c>
      <c r="BS57" s="2" t="str">
        <f t="shared" ca="1" si="0"/>
        <v>$BR$57</v>
      </c>
      <c r="BT57" s="6"/>
      <c r="BV57" s="6"/>
    </row>
    <row r="58" spans="1:74" ht="60">
      <c r="BN58" s="2">
        <f>IF(ISBLANK(BO58),"",COUNTA(BO$2:$BO58))</f>
        <v>57</v>
      </c>
      <c r="BO58" s="4" t="s">
        <v>182</v>
      </c>
      <c r="BP58" s="5" t="s">
        <v>95</v>
      </c>
      <c r="BQ58" s="4" t="s">
        <v>142</v>
      </c>
      <c r="BR58" s="2" t="str">
        <f>IF(V47="","",V47)</f>
        <v/>
      </c>
      <c r="BS58" s="2" t="str">
        <f t="shared" ca="1" si="0"/>
        <v>$BR$58</v>
      </c>
      <c r="BT58" s="6"/>
      <c r="BV58" s="6"/>
    </row>
    <row r="59" spans="1:74" ht="60">
      <c r="BN59" s="2">
        <f>IF(ISBLANK(BO59),"",COUNTA(BO$2:$BO59))</f>
        <v>58</v>
      </c>
      <c r="BO59" s="4" t="s">
        <v>183</v>
      </c>
      <c r="BP59" s="5" t="s">
        <v>95</v>
      </c>
      <c r="BQ59" s="4" t="s">
        <v>148</v>
      </c>
      <c r="BR59" s="2" t="str">
        <f>IF(AND(ISBLANK(AS47), ISBLANK(AW47), ISBLANK(AZ47)), "",TEXT(DATEVALUE(AS47&amp;"/"&amp;AW47&amp;"/"&amp;AZ47),"YYYY/MM/DD"))</f>
        <v/>
      </c>
      <c r="BS59" s="2" t="str">
        <f t="shared" ca="1" si="0"/>
        <v>$BR$59</v>
      </c>
      <c r="BT59" s="6"/>
      <c r="BV59" s="6"/>
    </row>
    <row r="60" spans="1:74" ht="60">
      <c r="BN60" s="2">
        <f>IF(ISBLANK(BO60),"",COUNTA(BO$2:$BO60))</f>
        <v>59</v>
      </c>
      <c r="BO60" s="4" t="s">
        <v>184</v>
      </c>
      <c r="BP60" s="5" t="s">
        <v>95</v>
      </c>
      <c r="BQ60" s="4" t="s">
        <v>152</v>
      </c>
      <c r="BR60" s="2" t="str">
        <f>IF(AND(ISBLANK(BC47), ISBLANK(BG47), ISBLANK(BJ47)), "",TEXT(DATEVALUE(BC47&amp;"/"&amp;BG47&amp;"/"&amp;BJ47),"YYYY/MM/DD"))</f>
        <v/>
      </c>
      <c r="BS60" s="2" t="str">
        <f t="shared" ref="BS60" ca="1" si="1">CELL("address",BR61)</f>
        <v>$BR$61</v>
      </c>
      <c r="BT60" s="6"/>
      <c r="BV60" s="6"/>
    </row>
    <row r="65" spans="67:68">
      <c r="BO65" s="9"/>
      <c r="BP65" s="9"/>
    </row>
    <row r="71" spans="67:68">
      <c r="BO71" s="9"/>
      <c r="BP71" s="9"/>
    </row>
    <row r="77" spans="67:68">
      <c r="BO77" s="9"/>
      <c r="BP77" s="9"/>
    </row>
    <row r="83" spans="67:68">
      <c r="BO83" s="9"/>
      <c r="BP83" s="9"/>
    </row>
    <row r="89" spans="67:68">
      <c r="BO89" s="9"/>
      <c r="BP89" s="9"/>
    </row>
    <row r="95" spans="67:68">
      <c r="BO95" s="9"/>
      <c r="BP95" s="9"/>
    </row>
    <row r="101" spans="67:68">
      <c r="BO101" s="9"/>
      <c r="BP101" s="9"/>
    </row>
    <row r="107" spans="67:68">
      <c r="BO107" s="9"/>
      <c r="BP107" s="9"/>
    </row>
    <row r="113" spans="67:68">
      <c r="BO113" s="9"/>
      <c r="BP113" s="9"/>
    </row>
    <row r="119" spans="67:68">
      <c r="BO119" s="9"/>
      <c r="BP119" s="9"/>
    </row>
    <row r="125" spans="67:68">
      <c r="BO125" s="9"/>
      <c r="BP125" s="9"/>
    </row>
    <row r="131" spans="67:68">
      <c r="BO131" s="9"/>
      <c r="BP131" s="9"/>
    </row>
    <row r="137" spans="67:68">
      <c r="BO137" s="9"/>
      <c r="BP137" s="9"/>
    </row>
    <row r="143" spans="67:68">
      <c r="BO143" s="9"/>
      <c r="BP143" s="9"/>
    </row>
    <row r="149" spans="67:68">
      <c r="BO149" s="9"/>
      <c r="BP149" s="9"/>
    </row>
    <row r="155" spans="67:68">
      <c r="BO155" s="9"/>
      <c r="BP155" s="9"/>
    </row>
    <row r="161" spans="67:68">
      <c r="BO161" s="9"/>
      <c r="BP161" s="9"/>
    </row>
    <row r="167" spans="67:68">
      <c r="BO167" s="9"/>
      <c r="BP167" s="9"/>
    </row>
    <row r="173" spans="67:68">
      <c r="BO173" s="9"/>
      <c r="BP173" s="9"/>
    </row>
    <row r="179" spans="67:68">
      <c r="BO179" s="9"/>
      <c r="BP179" s="9"/>
    </row>
    <row r="185" spans="67:68">
      <c r="BO185" s="9"/>
      <c r="BP185" s="9"/>
    </row>
    <row r="191" spans="67:68">
      <c r="BO191" s="9"/>
      <c r="BP191" s="9"/>
    </row>
    <row r="197" spans="67:68">
      <c r="BO197" s="9"/>
      <c r="BP197" s="9"/>
    </row>
    <row r="203" spans="67:68">
      <c r="BO203" s="9"/>
      <c r="BP203" s="9"/>
    </row>
    <row r="209" spans="67:68">
      <c r="BO209" s="9"/>
      <c r="BP209" s="9"/>
    </row>
    <row r="215" spans="67:68">
      <c r="BO215" s="9"/>
      <c r="BP215" s="9"/>
    </row>
    <row r="221" spans="67:68">
      <c r="BO221" s="9"/>
      <c r="BP221" s="9"/>
    </row>
    <row r="227" spans="67:68">
      <c r="BO227" s="9"/>
      <c r="BP227" s="9"/>
    </row>
    <row r="233" spans="67:68">
      <c r="BO233" s="9"/>
      <c r="BP233" s="9"/>
    </row>
    <row r="239" spans="67:68">
      <c r="BO239" s="9"/>
      <c r="BP239" s="9"/>
    </row>
    <row r="245" spans="67:68">
      <c r="BO245" s="9"/>
      <c r="BP245" s="9"/>
    </row>
    <row r="251" spans="67:68">
      <c r="BO251" s="9"/>
      <c r="BP251" s="9"/>
    </row>
    <row r="257" spans="67:68">
      <c r="BO257" s="9"/>
      <c r="BP257" s="9"/>
    </row>
    <row r="263" spans="67:68">
      <c r="BO263" s="9"/>
      <c r="BP263" s="9"/>
    </row>
    <row r="269" spans="67:68">
      <c r="BO269" s="9"/>
      <c r="BP269" s="9"/>
    </row>
    <row r="275" spans="67:68">
      <c r="BO275" s="9"/>
      <c r="BP275" s="9"/>
    </row>
    <row r="281" spans="67:68">
      <c r="BO281" s="9"/>
      <c r="BP281" s="9"/>
    </row>
    <row r="287" spans="67:68">
      <c r="BO287" s="9"/>
      <c r="BP287" s="9"/>
    </row>
    <row r="293" spans="67:68">
      <c r="BO293" s="9"/>
      <c r="BP293" s="9"/>
    </row>
    <row r="299" spans="67:68">
      <c r="BO299" s="9"/>
      <c r="BP299" s="9"/>
    </row>
    <row r="305" spans="67:68">
      <c r="BO305" s="9"/>
      <c r="BP305" s="9"/>
    </row>
  </sheetData>
  <sheetProtection algorithmName="SHA-512" hashValue="AfuQtaRd4qt0mC/tooI97sFUyC8CmcT/p68oF6PyUfQxpJihZcghOX5q6/C0KlihwTdkKrNFc/SFc1t1B5q3yg==" saltValue="vOmOcQz+LkbOpTe4dUcb1g==" spinCount="100000" sheet="1" objects="1" scenarios="1"/>
  <mergeCells count="190">
    <mergeCell ref="A1:BL1"/>
    <mergeCell ref="A2:BL2"/>
    <mergeCell ref="A3:BL3"/>
    <mergeCell ref="A5:H6"/>
    <mergeCell ref="I5:X5"/>
    <mergeCell ref="Y5:AM5"/>
    <mergeCell ref="AN5:AS6"/>
    <mergeCell ref="AT5:AU5"/>
    <mergeCell ref="AV5:AW5"/>
    <mergeCell ref="AX5:AY5"/>
    <mergeCell ref="AT7:AV7"/>
    <mergeCell ref="AW7:AX7"/>
    <mergeCell ref="AR8:AV8"/>
    <mergeCell ref="AW8:BA8"/>
    <mergeCell ref="AZ5:BA5"/>
    <mergeCell ref="I6:X6"/>
    <mergeCell ref="Y6:AM6"/>
    <mergeCell ref="AT6:AW6"/>
    <mergeCell ref="AX6:BA6"/>
    <mergeCell ref="AY7:BA7"/>
    <mergeCell ref="A11:H12"/>
    <mergeCell ref="I11:AT12"/>
    <mergeCell ref="AU11:BA12"/>
    <mergeCell ref="BB11:BL12"/>
    <mergeCell ref="A13:H14"/>
    <mergeCell ref="I13:AT14"/>
    <mergeCell ref="AU13:BA14"/>
    <mergeCell ref="BB13:BL14"/>
    <mergeCell ref="A9:H10"/>
    <mergeCell ref="I9:L9"/>
    <mergeCell ref="N9:P9"/>
    <mergeCell ref="R9:U9"/>
    <mergeCell ref="V9:AC10"/>
    <mergeCell ref="AD9:AL10"/>
    <mergeCell ref="I10:L10"/>
    <mergeCell ref="M10:Q10"/>
    <mergeCell ref="R10:U10"/>
    <mergeCell ref="BB5:BL10"/>
    <mergeCell ref="AM9:AT10"/>
    <mergeCell ref="AU9:BA10"/>
    <mergeCell ref="A7:H8"/>
    <mergeCell ref="I7:AI8"/>
    <mergeCell ref="AJ7:AQ8"/>
    <mergeCell ref="AR7:AS7"/>
    <mergeCell ref="A15:H17"/>
    <mergeCell ref="I15:J17"/>
    <mergeCell ref="K15:L17"/>
    <mergeCell ref="M15:N17"/>
    <mergeCell ref="O15:P17"/>
    <mergeCell ref="AG15:AV15"/>
    <mergeCell ref="AW15:BL15"/>
    <mergeCell ref="Q16:AF17"/>
    <mergeCell ref="AG16:AL16"/>
    <mergeCell ref="AN16:AQ16"/>
    <mergeCell ref="AS16:AV16"/>
    <mergeCell ref="AW16:BB16"/>
    <mergeCell ref="BD16:BG16"/>
    <mergeCell ref="BI16:BL16"/>
    <mergeCell ref="AG17:AL17"/>
    <mergeCell ref="Q15:AF15"/>
    <mergeCell ref="AM17:AQ17"/>
    <mergeCell ref="AR17:AV17"/>
    <mergeCell ref="AW17:BB17"/>
    <mergeCell ref="BC17:BG17"/>
    <mergeCell ref="BH17:BL17"/>
    <mergeCell ref="A21:N22"/>
    <mergeCell ref="O21:AF22"/>
    <mergeCell ref="AG21:AV22"/>
    <mergeCell ref="AW21:BL22"/>
    <mergeCell ref="A23:N24"/>
    <mergeCell ref="O23:AF24"/>
    <mergeCell ref="AG23:AQ24"/>
    <mergeCell ref="AR23:BL24"/>
    <mergeCell ref="BE18:BL20"/>
    <mergeCell ref="AG19:AL19"/>
    <mergeCell ref="AN19:AQ19"/>
    <mergeCell ref="AS19:AV19"/>
    <mergeCell ref="AG20:AL20"/>
    <mergeCell ref="AM20:AQ20"/>
    <mergeCell ref="AR20:AV20"/>
    <mergeCell ref="A18:H20"/>
    <mergeCell ref="I18:P20"/>
    <mergeCell ref="Q18:AF20"/>
    <mergeCell ref="AG18:AV18"/>
    <mergeCell ref="AW18:BD20"/>
    <mergeCell ref="AN25:AP26"/>
    <mergeCell ref="AQ25:AS26"/>
    <mergeCell ref="AT25:BF26"/>
    <mergeCell ref="BG25:BI26"/>
    <mergeCell ref="BJ25:BL26"/>
    <mergeCell ref="Y26:AC26"/>
    <mergeCell ref="AD26:AI26"/>
    <mergeCell ref="A25:X26"/>
    <mergeCell ref="Y25:Z25"/>
    <mergeCell ref="AA25:AC25"/>
    <mergeCell ref="AD25:AE25"/>
    <mergeCell ref="AF25:AI25"/>
    <mergeCell ref="AJ25:AM26"/>
    <mergeCell ref="A28:J29"/>
    <mergeCell ref="K28:M28"/>
    <mergeCell ref="N28:AJ28"/>
    <mergeCell ref="AK28:AM28"/>
    <mergeCell ref="AN28:BL28"/>
    <mergeCell ref="K29:M29"/>
    <mergeCell ref="N29:AJ29"/>
    <mergeCell ref="AK29:AM29"/>
    <mergeCell ref="AN29:BL29"/>
    <mergeCell ref="A30:P31"/>
    <mergeCell ref="Q30:S30"/>
    <mergeCell ref="T30:AF30"/>
    <mergeCell ref="AG30:AI30"/>
    <mergeCell ref="AJ30:AN30"/>
    <mergeCell ref="AP30:BK30"/>
    <mergeCell ref="Q31:S31"/>
    <mergeCell ref="T31:AI31"/>
    <mergeCell ref="AJ31:AO31"/>
    <mergeCell ref="AP31:BK31"/>
    <mergeCell ref="A33:BL33"/>
    <mergeCell ref="A34:H36"/>
    <mergeCell ref="I34:U36"/>
    <mergeCell ref="V34:AR36"/>
    <mergeCell ref="AS34:BL34"/>
    <mergeCell ref="AS35:BB35"/>
    <mergeCell ref="BC35:BL35"/>
    <mergeCell ref="AS36:AV36"/>
    <mergeCell ref="AW36:AY36"/>
    <mergeCell ref="AZ36:BB36"/>
    <mergeCell ref="BC36:BF36"/>
    <mergeCell ref="BG36:BI36"/>
    <mergeCell ref="BJ36:BL36"/>
    <mergeCell ref="A37:H37"/>
    <mergeCell ref="I37:U38"/>
    <mergeCell ref="V37:AR38"/>
    <mergeCell ref="AS37:AV38"/>
    <mergeCell ref="AW37:AY38"/>
    <mergeCell ref="AZ37:BB38"/>
    <mergeCell ref="BC37:BF38"/>
    <mergeCell ref="BG37:BI38"/>
    <mergeCell ref="BJ37:BL38"/>
    <mergeCell ref="A38:H38"/>
    <mergeCell ref="A39:H39"/>
    <mergeCell ref="I39:U40"/>
    <mergeCell ref="V39:AR40"/>
    <mergeCell ref="AS39:AV40"/>
    <mergeCell ref="AW39:AY40"/>
    <mergeCell ref="AZ39:BB40"/>
    <mergeCell ref="BC39:BF40"/>
    <mergeCell ref="BG39:BI40"/>
    <mergeCell ref="BJ39:BL40"/>
    <mergeCell ref="A40:H40"/>
    <mergeCell ref="A41:H41"/>
    <mergeCell ref="I41:U42"/>
    <mergeCell ref="V41:AR42"/>
    <mergeCell ref="AS41:AV42"/>
    <mergeCell ref="AW41:AY42"/>
    <mergeCell ref="AZ41:BB42"/>
    <mergeCell ref="BC41:BF42"/>
    <mergeCell ref="BG41:BI42"/>
    <mergeCell ref="BJ41:BL42"/>
    <mergeCell ref="A42:H42"/>
    <mergeCell ref="A43:H43"/>
    <mergeCell ref="I43:U44"/>
    <mergeCell ref="V43:AR44"/>
    <mergeCell ref="AS43:AV44"/>
    <mergeCell ref="AW43:AY44"/>
    <mergeCell ref="AZ43:BB44"/>
    <mergeCell ref="BC43:BF44"/>
    <mergeCell ref="BG43:BI44"/>
    <mergeCell ref="BJ43:BL44"/>
    <mergeCell ref="A44:H44"/>
    <mergeCell ref="A45:H45"/>
    <mergeCell ref="I45:U46"/>
    <mergeCell ref="V45:AR46"/>
    <mergeCell ref="AS45:AV46"/>
    <mergeCell ref="AW45:AY46"/>
    <mergeCell ref="AZ45:BB46"/>
    <mergeCell ref="BC45:BF46"/>
    <mergeCell ref="BG47:BI48"/>
    <mergeCell ref="BJ47:BL48"/>
    <mergeCell ref="A48:H48"/>
    <mergeCell ref="BG45:BI46"/>
    <mergeCell ref="BJ45:BL46"/>
    <mergeCell ref="A46:H46"/>
    <mergeCell ref="A47:H47"/>
    <mergeCell ref="I47:U48"/>
    <mergeCell ref="V47:AR48"/>
    <mergeCell ref="AS47:AV48"/>
    <mergeCell ref="AW47:AY48"/>
    <mergeCell ref="AZ47:BB48"/>
    <mergeCell ref="BC47:BF48"/>
  </mergeCells>
  <phoneticPr fontId="5"/>
  <dataValidations count="6">
    <dataValidation type="list" showInputMessage="1" showErrorMessage="1" sqref="AT5:AU5 AX5:AY5 AR7:AS7 AW7:AX7 I15:J17 AD25:AE25 AG30:AI30 Q30:S30 AK28:AM29 K28:M29 Y25:Z25 M15:N17" xr:uid="{00000000-0002-0000-0000-000000000000}">
      <formula1>"□,☑"</formula1>
    </dataValidation>
    <dataValidation type="list" allowBlank="1" showInputMessage="1" showErrorMessage="1" sqref="O23:AF24" xr:uid="{00000000-0002-0000-0000-000001000000}">
      <formula1>"大学院 （博士）,大学院 （修士）,大学,短期大学,専門学校,高等学校,中学校,小学校,その他"</formula1>
    </dataValidation>
    <dataValidation type="list" allowBlank="1" showInputMessage="1" showErrorMessage="1" sqref="I7:AI8" xr:uid="{00000000-0002-0000-0000-000002000000}">
      <formula1>"ネパール,中国,ベトナム,ミャンマー,ウズベキスタン,バングラデシュ,スリランカ,モンゴル,フィリピン,フランス,インド,タイ,エジプト,パキスタン,ブータン,マレーシア,台湾"</formula1>
    </dataValidation>
    <dataValidation type="list" allowBlank="1" showInputMessage="1" showErrorMessage="1" sqref="AW21:BL22" xr:uid="{00000000-0002-0000-0000-000003000000}">
      <formula1>"3ヶ月,4ヶ月,5ヶ月,6ヶ月,7ヶ月,8ヶ月,9ヶ月,10ヶ月,11ヶ月,1年,1年1ヶ月,1年2ヶ月,1年3ヶ月,1年4ヶ月,1年5ヶ月,1年6ヶ月,1年7ヶ月,1年8ヶ月,1年9ヶ月,1年10ヶ月,1年11ヶ月,2年"</formula1>
    </dataValidation>
    <dataValidation type="list" allowBlank="1" showInputMessage="1" showErrorMessage="1" sqref="A37:H37 A39:H39 A41:H41 A43:H43 A45:H45 A47:H47" xr:uid="{00000000-0002-0000-0000-000004000000}">
      <formula1>"大学院 （博士）,大学院 （修士）,大 　 学,短期大学,専門学校,高等学校,中 学 校,小 学 校,その他"</formula1>
    </dataValidation>
    <dataValidation type="list" allowBlank="1" showInputMessage="1" showErrorMessage="1" sqref="AU9:BA10" xr:uid="{2CD3F1B9-11E7-417D-8004-690F688AED96}">
      <formula1>"学生,留学準備中,就労中"</formula1>
    </dataValidation>
  </dataValidations>
  <pageMargins left="0.7" right="0.7" top="0.75" bottom="0.75" header="0.3" footer="0.3"/>
  <pageSetup paperSize="9" scale="96" orientation="portrait" r:id="rId1"/>
  <colBreaks count="1" manualBreakCount="1">
    <brk id="6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I354"/>
  <sheetViews>
    <sheetView showGridLines="0" tabSelected="1" view="pageBreakPreview" topLeftCell="A10" zoomScaleNormal="100" zoomScaleSheetLayoutView="100" workbookViewId="0">
      <selection activeCell="C26" sqref="C26:O26"/>
    </sheetView>
  </sheetViews>
  <sheetFormatPr defaultColWidth="8.75" defaultRowHeight="13.5" customHeight="1"/>
  <cols>
    <col min="1" max="64" width="1.25" style="9" customWidth="1"/>
    <col min="65" max="65" width="8.75" style="9" customWidth="1"/>
    <col min="66" max="66" width="8.75" style="15" hidden="1" customWidth="1"/>
    <col min="67" max="67" width="20.125" style="15" hidden="1" customWidth="1"/>
    <col min="68" max="68" width="15.5" style="15" hidden="1" customWidth="1"/>
    <col min="69" max="69" width="8.75" style="15" hidden="1" customWidth="1"/>
    <col min="70" max="70" width="10.375" style="15" hidden="1" customWidth="1"/>
    <col min="71" max="71" width="8.75" style="15" hidden="1" customWidth="1"/>
    <col min="72" max="72" width="8.75" style="9" hidden="1" customWidth="1"/>
    <col min="73" max="73" width="10.125" style="9" hidden="1" customWidth="1"/>
    <col min="74" max="78" width="8.75" style="9" hidden="1" customWidth="1"/>
    <col min="79" max="79" width="18.75" style="9" hidden="1" customWidth="1"/>
    <col min="80" max="81" width="8.75" style="9" hidden="1" customWidth="1"/>
    <col min="82" max="82" width="2.75" style="9" hidden="1" customWidth="1"/>
    <col min="83" max="83" width="18.625" style="9" hidden="1" customWidth="1"/>
    <col min="84" max="84" width="12.25" style="9" hidden="1" customWidth="1"/>
    <col min="85" max="85" width="9.125" style="9" hidden="1" customWidth="1"/>
    <col min="86" max="87" width="8.75" style="9" hidden="1" customWidth="1"/>
    <col min="88" max="89" width="0" style="9" hidden="1" customWidth="1"/>
    <col min="90" max="16384" width="8.75" style="9"/>
  </cols>
  <sheetData>
    <row r="1" spans="1:86" ht="9" customHeight="1">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Z1" s="16"/>
      <c r="BA1" s="16"/>
      <c r="BB1" s="16"/>
      <c r="BC1" s="16"/>
      <c r="BD1" s="16"/>
      <c r="BE1" s="16"/>
      <c r="BF1" s="16"/>
      <c r="BG1" s="16"/>
      <c r="BI1" s="16"/>
      <c r="BJ1" s="16"/>
      <c r="BK1" s="16"/>
      <c r="BL1" s="16"/>
      <c r="BN1" s="2" t="s">
        <v>1</v>
      </c>
      <c r="BO1" s="2" t="s">
        <v>2</v>
      </c>
      <c r="BP1" s="2" t="s">
        <v>3</v>
      </c>
      <c r="BQ1" s="2" t="s">
        <v>4</v>
      </c>
      <c r="BR1" s="2" t="s">
        <v>5</v>
      </c>
      <c r="BS1" s="2" t="s">
        <v>6</v>
      </c>
      <c r="BT1" s="15" t="s">
        <v>185</v>
      </c>
      <c r="BX1" s="6" t="s">
        <v>186</v>
      </c>
      <c r="BY1" s="6" t="str">
        <f t="array" ref="BY1">IFERROR(INDEX(BV:BV,SMALL(IF(BV:BV&lt;&gt;"",ROW(BV:BV)),ROW())),"")</f>
        <v/>
      </c>
      <c r="CA1" s="45" t="s">
        <v>187</v>
      </c>
    </row>
    <row r="2" spans="1:86" s="6" customFormat="1" ht="15.6" customHeight="1" thickBot="1">
      <c r="A2" s="98" t="s">
        <v>188</v>
      </c>
      <c r="B2" s="98"/>
      <c r="C2" s="98"/>
      <c r="D2" s="98"/>
      <c r="E2" s="98"/>
      <c r="F2" s="98"/>
      <c r="G2" s="98"/>
      <c r="H2" s="98"/>
      <c r="I2" s="98"/>
      <c r="J2" s="98"/>
      <c r="K2" s="98"/>
      <c r="L2" s="98"/>
      <c r="M2" s="98"/>
      <c r="N2" s="98"/>
      <c r="O2" s="98"/>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N2" s="2">
        <f>IF(ISBLANK(BO2),"",COUNTA(BO$2:$BO2))</f>
        <v>1</v>
      </c>
      <c r="BO2" s="4" t="s">
        <v>189</v>
      </c>
      <c r="BP2" s="5" t="s">
        <v>190</v>
      </c>
      <c r="BQ2" s="4" t="s">
        <v>191</v>
      </c>
      <c r="BR2" s="2" t="str">
        <f>IF(A5="","",A5)</f>
        <v/>
      </c>
      <c r="BS2" s="2" t="str">
        <f ca="1">CELL("address",BR2)</f>
        <v>$BR$2</v>
      </c>
      <c r="BT2" s="15" t="s">
        <v>192</v>
      </c>
      <c r="BU2" s="9"/>
      <c r="BV2" s="9" t="str">
        <f>IF(願書1!$I$11="","",願書1!$I$11)</f>
        <v/>
      </c>
      <c r="BW2" s="9" t="s">
        <v>193</v>
      </c>
      <c r="BY2" s="6" t="str">
        <f t="array" ref="BY2">IFERROR(INDEX(BV:BV,SMALL(IF(BV:BV&lt;&gt;"",ROW(BV:BV)),ROW())),"")</f>
        <v/>
      </c>
      <c r="CA2" s="9" t="s">
        <v>194</v>
      </c>
      <c r="CB2" s="47">
        <f>IFERROR(MAX(CH3:CH5),"")</f>
        <v>0</v>
      </c>
      <c r="CD2" s="48" t="s">
        <v>195</v>
      </c>
      <c r="CE2" s="48" t="s">
        <v>196</v>
      </c>
      <c r="CF2" s="48" t="s">
        <v>197</v>
      </c>
      <c r="CG2" s="48" t="s">
        <v>198</v>
      </c>
      <c r="CH2" s="48" t="s">
        <v>199</v>
      </c>
    </row>
    <row r="3" spans="1:86" s="6" customFormat="1" ht="13.5" customHeight="1">
      <c r="A3" s="99" t="s">
        <v>200</v>
      </c>
      <c r="B3" s="224"/>
      <c r="C3" s="224"/>
      <c r="D3" s="224"/>
      <c r="E3" s="224"/>
      <c r="F3" s="224"/>
      <c r="G3" s="224"/>
      <c r="H3" s="224"/>
      <c r="I3" s="224"/>
      <c r="J3" s="224"/>
      <c r="K3" s="224"/>
      <c r="L3" s="224"/>
      <c r="M3" s="224"/>
      <c r="N3" s="224"/>
      <c r="O3" s="224"/>
      <c r="P3" s="224"/>
      <c r="Q3" s="224"/>
      <c r="R3" s="224"/>
      <c r="S3" s="224"/>
      <c r="T3" s="224"/>
      <c r="U3" s="365"/>
      <c r="V3" s="108" t="s">
        <v>201</v>
      </c>
      <c r="W3" s="224"/>
      <c r="X3" s="224"/>
      <c r="Y3" s="224"/>
      <c r="Z3" s="224"/>
      <c r="AA3" s="224"/>
      <c r="AB3" s="224"/>
      <c r="AC3" s="224"/>
      <c r="AD3" s="224"/>
      <c r="AE3" s="224"/>
      <c r="AF3" s="224"/>
      <c r="AG3" s="224"/>
      <c r="AH3" s="224"/>
      <c r="AI3" s="224"/>
      <c r="AJ3" s="224"/>
      <c r="AK3" s="224"/>
      <c r="AL3" s="224"/>
      <c r="AM3" s="224"/>
      <c r="AN3" s="224"/>
      <c r="AO3" s="224"/>
      <c r="AP3" s="224"/>
      <c r="AQ3" s="224"/>
      <c r="AR3" s="365"/>
      <c r="AS3" s="366" t="s">
        <v>202</v>
      </c>
      <c r="AT3" s="367"/>
      <c r="AU3" s="367"/>
      <c r="AV3" s="367"/>
      <c r="AW3" s="367"/>
      <c r="AX3" s="367"/>
      <c r="AY3" s="367"/>
      <c r="AZ3" s="367"/>
      <c r="BA3" s="367"/>
      <c r="BB3" s="368"/>
      <c r="BC3" s="366" t="s">
        <v>203</v>
      </c>
      <c r="BD3" s="367"/>
      <c r="BE3" s="367"/>
      <c r="BF3" s="367"/>
      <c r="BG3" s="367"/>
      <c r="BH3" s="367"/>
      <c r="BI3" s="367"/>
      <c r="BJ3" s="367"/>
      <c r="BK3" s="367"/>
      <c r="BL3" s="369"/>
      <c r="BN3" s="2">
        <f>IF(ISBLANK(BO3),"",COUNTA(BO$2:$BO3))</f>
        <v>2</v>
      </c>
      <c r="BO3" s="4" t="s">
        <v>204</v>
      </c>
      <c r="BP3" s="5" t="s">
        <v>190</v>
      </c>
      <c r="BQ3" s="4" t="s">
        <v>205</v>
      </c>
      <c r="BR3" s="2" t="str">
        <f>IF(V5="","",V5)</f>
        <v/>
      </c>
      <c r="BS3" s="2" t="str">
        <f t="shared" ref="BS3:BS82" ca="1" si="0">CELL("address",BR3)</f>
        <v>$BR$3</v>
      </c>
      <c r="BT3" s="15" t="s">
        <v>206</v>
      </c>
      <c r="BU3" s="9"/>
      <c r="BV3" s="9" t="str">
        <f>IF(願書1!$I$13="","",願書1!$I$13)</f>
        <v/>
      </c>
      <c r="BW3" s="9" t="s">
        <v>207</v>
      </c>
      <c r="BY3" s="6" t="str">
        <f t="array" ref="BY3">IFERROR(INDEX(BV:BV,SMALL(IF(BV:BV&lt;&gt;"",ROW(BV:BV)),ROW())),"")</f>
        <v/>
      </c>
      <c r="CA3" s="9" t="s">
        <v>208</v>
      </c>
      <c r="CB3" s="6" t="str">
        <f>IFERROR(INDEX(CD3:CD5, MATCH(CB2, CH3:CH5, 0)),"")</f>
        <v/>
      </c>
      <c r="CD3" s="48">
        <v>1</v>
      </c>
      <c r="CE3" s="48" t="str">
        <f>IF(A12="","",A12)</f>
        <v/>
      </c>
      <c r="CF3" s="48" t="str">
        <f>IF(AND(ISBLANK(AS12), ISBLANK(AW12), ISBLANK(AZ12)), "",TEXT(DATEVALUE(AS12&amp;"/"&amp;AW12&amp;"/"&amp;AZ12),"YYYY/MM/DD"))</f>
        <v/>
      </c>
      <c r="CG3" s="48" t="str">
        <f>IF(AND(ISBLANK(BC12), ISBLANK(BG12), ISBLANK(BJ12)), "",TEXT(DATEVALUE(BC12&amp;"/"&amp;BG12&amp;"/"&amp;BJ12),"YYYY/MM/DD"))</f>
        <v/>
      </c>
      <c r="CH3" s="49" t="str">
        <f>IFERROR(DATE(BC12,BG12,BJ12),"")</f>
        <v/>
      </c>
    </row>
    <row r="4" spans="1:86" s="1" customFormat="1" ht="13.5" customHeight="1">
      <c r="A4" s="188"/>
      <c r="B4" s="189"/>
      <c r="C4" s="189"/>
      <c r="D4" s="189"/>
      <c r="E4" s="189"/>
      <c r="F4" s="189"/>
      <c r="G4" s="189"/>
      <c r="H4" s="189"/>
      <c r="I4" s="189"/>
      <c r="J4" s="189"/>
      <c r="K4" s="189"/>
      <c r="L4" s="189"/>
      <c r="M4" s="189"/>
      <c r="N4" s="189"/>
      <c r="O4" s="189"/>
      <c r="P4" s="189"/>
      <c r="Q4" s="189"/>
      <c r="R4" s="189"/>
      <c r="S4" s="189"/>
      <c r="T4" s="189"/>
      <c r="U4" s="336"/>
      <c r="V4" s="195"/>
      <c r="W4" s="189"/>
      <c r="X4" s="189"/>
      <c r="Y4" s="189"/>
      <c r="Z4" s="189"/>
      <c r="AA4" s="189"/>
      <c r="AB4" s="189"/>
      <c r="AC4" s="189"/>
      <c r="AD4" s="189"/>
      <c r="AE4" s="189"/>
      <c r="AF4" s="189"/>
      <c r="AG4" s="189"/>
      <c r="AH4" s="189"/>
      <c r="AI4" s="189"/>
      <c r="AJ4" s="189"/>
      <c r="AK4" s="189"/>
      <c r="AL4" s="189"/>
      <c r="AM4" s="189"/>
      <c r="AN4" s="189"/>
      <c r="AO4" s="189"/>
      <c r="AP4" s="189"/>
      <c r="AQ4" s="189"/>
      <c r="AR4" s="336"/>
      <c r="AS4" s="118" t="s">
        <v>48</v>
      </c>
      <c r="AT4" s="119"/>
      <c r="AU4" s="119"/>
      <c r="AV4" s="120"/>
      <c r="AW4" s="121" t="s">
        <v>49</v>
      </c>
      <c r="AX4" s="122"/>
      <c r="AY4" s="123"/>
      <c r="AZ4" s="124" t="s">
        <v>153</v>
      </c>
      <c r="BA4" s="119"/>
      <c r="BB4" s="119"/>
      <c r="BC4" s="118" t="s">
        <v>48</v>
      </c>
      <c r="BD4" s="119"/>
      <c r="BE4" s="119"/>
      <c r="BF4" s="120"/>
      <c r="BG4" s="121" t="s">
        <v>49</v>
      </c>
      <c r="BH4" s="122"/>
      <c r="BI4" s="123"/>
      <c r="BJ4" s="124" t="s">
        <v>153</v>
      </c>
      <c r="BK4" s="119"/>
      <c r="BL4" s="125"/>
      <c r="BN4" s="2">
        <f>IF(ISBLANK(BO4),"",COUNTA(BO$2:$BO4))</f>
        <v>3</v>
      </c>
      <c r="BO4" s="4" t="s">
        <v>209</v>
      </c>
      <c r="BP4" s="5" t="s">
        <v>190</v>
      </c>
      <c r="BQ4" s="4" t="s">
        <v>210</v>
      </c>
      <c r="BR4" s="2" t="str">
        <f>IF(AND(ISBLANK(AS5), ISBLANK(AW5), ISBLANK(AZ5)), "",TEXT(DATEVALUE(AS5&amp;"/"&amp;AW5&amp;"/"&amp;AZ5),"YYYY/MM/DD"))</f>
        <v/>
      </c>
      <c r="BS4" s="2" t="str">
        <f t="shared" ca="1" si="0"/>
        <v>$BR$4</v>
      </c>
      <c r="BT4" s="6"/>
      <c r="BU4" s="6"/>
      <c r="BY4" s="6" t="str">
        <f t="array" ref="BY4">IFERROR(INDEX(BV:BV,SMALL(IF(BV:BV&lt;&gt;"",ROW(BV:BV)),ROW())),"")</f>
        <v/>
      </c>
      <c r="CA4" s="9"/>
      <c r="CB4" s="47"/>
      <c r="CC4" s="46"/>
      <c r="CD4" s="48">
        <v>2</v>
      </c>
      <c r="CE4" s="48" t="str">
        <f t="shared" ref="CE4:CE5" si="1">IF(A13="","",A13)</f>
        <v/>
      </c>
      <c r="CF4" s="48" t="str">
        <f t="shared" ref="CF4:CF5" si="2">IF(AND(ISBLANK(AS13), ISBLANK(AW13), ISBLANK(AZ13)), "",TEXT(DATEVALUE(AS13&amp;"/"&amp;AW13&amp;"/"&amp;AZ13),"YYYY/MM/DD"))</f>
        <v/>
      </c>
      <c r="CG4" s="48" t="str">
        <f t="shared" ref="CG4:CG5" si="3">IF(AND(ISBLANK(BC13), ISBLANK(BG13), ISBLANK(BJ13)), "",TEXT(DATEVALUE(BC13&amp;"/"&amp;BG13&amp;"/"&amp;BJ13),"YYYY/MM/DD"))</f>
        <v/>
      </c>
      <c r="CH4" s="49" t="str">
        <f>IFERROR(DATE(BC13,BG13,BJ13),"")</f>
        <v/>
      </c>
    </row>
    <row r="5" spans="1:86" s="1" customFormat="1" ht="21" customHeight="1">
      <c r="A5" s="363"/>
      <c r="B5" s="54"/>
      <c r="C5" s="54"/>
      <c r="D5" s="54"/>
      <c r="E5" s="54"/>
      <c r="F5" s="54"/>
      <c r="G5" s="54"/>
      <c r="H5" s="54"/>
      <c r="I5" s="54"/>
      <c r="J5" s="54"/>
      <c r="K5" s="54"/>
      <c r="L5" s="54"/>
      <c r="M5" s="54"/>
      <c r="N5" s="54"/>
      <c r="O5" s="54"/>
      <c r="P5" s="54"/>
      <c r="Q5" s="54"/>
      <c r="R5" s="54"/>
      <c r="S5" s="54"/>
      <c r="T5" s="54"/>
      <c r="U5" s="55"/>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236"/>
      <c r="AT5" s="237"/>
      <c r="AU5" s="237"/>
      <c r="AV5" s="354"/>
      <c r="AW5" s="355"/>
      <c r="AX5" s="237"/>
      <c r="AY5" s="354"/>
      <c r="AZ5" s="237"/>
      <c r="BA5" s="237"/>
      <c r="BB5" s="238"/>
      <c r="BC5" s="236"/>
      <c r="BD5" s="237"/>
      <c r="BE5" s="237"/>
      <c r="BF5" s="354"/>
      <c r="BG5" s="355"/>
      <c r="BH5" s="237"/>
      <c r="BI5" s="354"/>
      <c r="BJ5" s="237"/>
      <c r="BK5" s="237"/>
      <c r="BL5" s="269"/>
      <c r="BN5" s="2">
        <f>IF(ISBLANK(BO5),"",COUNTA(BO$2:$BO5))</f>
        <v>4</v>
      </c>
      <c r="BO5" s="4" t="s">
        <v>211</v>
      </c>
      <c r="BP5" s="5" t="s">
        <v>190</v>
      </c>
      <c r="BQ5" s="4" t="s">
        <v>212</v>
      </c>
      <c r="BR5" s="2" t="str">
        <f>IF(AND(ISBLANK(BC5), ISBLANK(BG5), ISBLANK(BJ5)), "",TEXT(DATEVALUE(BC5&amp;"/"&amp;BG5&amp;"/"&amp;BJ5),"YYYY/MM/DD"))</f>
        <v/>
      </c>
      <c r="BS5" s="2" t="str">
        <f t="shared" ca="1" si="0"/>
        <v>$BR$5</v>
      </c>
      <c r="BT5" s="6"/>
      <c r="BU5" s="6"/>
      <c r="BV5" s="1" t="str">
        <f>IFERROR(INDEX(BV2:BV3,SMALL(IF(BV2:BV3&lt;&gt;"",ROW(BV2:BV3)),ROW())),"")</f>
        <v/>
      </c>
      <c r="CA5" s="9"/>
      <c r="CB5" s="47"/>
      <c r="CD5" s="48">
        <v>3</v>
      </c>
      <c r="CE5" s="48" t="str">
        <f t="shared" si="1"/>
        <v/>
      </c>
      <c r="CF5" s="48" t="str">
        <f t="shared" si="2"/>
        <v/>
      </c>
      <c r="CG5" s="48" t="str">
        <f t="shared" si="3"/>
        <v/>
      </c>
      <c r="CH5" s="49" t="str">
        <f t="shared" ref="CH5" si="4">IFERROR(DATE(BC14,BG14,BJ14),"")</f>
        <v/>
      </c>
    </row>
    <row r="6" spans="1:86" s="1" customFormat="1" ht="21" customHeight="1" thickBot="1">
      <c r="A6" s="359"/>
      <c r="B6" s="360"/>
      <c r="C6" s="360"/>
      <c r="D6" s="360"/>
      <c r="E6" s="360"/>
      <c r="F6" s="360"/>
      <c r="G6" s="360"/>
      <c r="H6" s="360"/>
      <c r="I6" s="360"/>
      <c r="J6" s="360"/>
      <c r="K6" s="360"/>
      <c r="L6" s="360"/>
      <c r="M6" s="360"/>
      <c r="N6" s="360"/>
      <c r="O6" s="360"/>
      <c r="P6" s="360"/>
      <c r="Q6" s="360"/>
      <c r="R6" s="360"/>
      <c r="S6" s="360"/>
      <c r="T6" s="360"/>
      <c r="U6" s="361"/>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242"/>
      <c r="AT6" s="243"/>
      <c r="AU6" s="243"/>
      <c r="AV6" s="323"/>
      <c r="AW6" s="322"/>
      <c r="AX6" s="243"/>
      <c r="AY6" s="323"/>
      <c r="AZ6" s="243"/>
      <c r="BA6" s="243"/>
      <c r="BB6" s="265"/>
      <c r="BC6" s="242"/>
      <c r="BD6" s="243"/>
      <c r="BE6" s="243"/>
      <c r="BF6" s="323"/>
      <c r="BG6" s="322"/>
      <c r="BH6" s="243"/>
      <c r="BI6" s="323"/>
      <c r="BJ6" s="243"/>
      <c r="BK6" s="243"/>
      <c r="BL6" s="266"/>
      <c r="BN6" s="2">
        <f>IF(ISBLANK(BO6),"",COUNTA(BO$2:$BO6))</f>
        <v>5</v>
      </c>
      <c r="BO6" s="4" t="s">
        <v>213</v>
      </c>
      <c r="BP6" s="5" t="s">
        <v>190</v>
      </c>
      <c r="BQ6" s="4" t="s">
        <v>191</v>
      </c>
      <c r="BR6" s="2" t="str">
        <f>IF(A6="","",A6)</f>
        <v/>
      </c>
      <c r="BS6" s="2" t="str">
        <f ca="1">CELL("address",BR6)</f>
        <v>$BR$6</v>
      </c>
      <c r="BT6" s="6"/>
      <c r="BU6" s="6"/>
      <c r="CA6" s="9"/>
      <c r="CB6" s="47"/>
    </row>
    <row r="7" spans="1:86" ht="10.15" customHeight="1">
      <c r="BN7" s="2">
        <f>IF(ISBLANK(BO7),"",COUNTA(BO$2:$BO7))</f>
        <v>6</v>
      </c>
      <c r="BO7" s="4" t="s">
        <v>214</v>
      </c>
      <c r="BP7" s="5" t="s">
        <v>190</v>
      </c>
      <c r="BQ7" s="4" t="s">
        <v>205</v>
      </c>
      <c r="BR7" s="2" t="str">
        <f>IF(V6="","",V6)</f>
        <v/>
      </c>
      <c r="BS7" s="2" t="str">
        <f t="shared" ca="1" si="0"/>
        <v>$BR$7</v>
      </c>
      <c r="BT7" s="6"/>
      <c r="BU7" s="6"/>
    </row>
    <row r="8" spans="1:86" ht="15.6" customHeight="1" thickBot="1">
      <c r="A8" s="267" t="s">
        <v>215</v>
      </c>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N8" s="2">
        <f>IF(ISBLANK(BO8),"",COUNTA(BO$2:$BO8))</f>
        <v>7</v>
      </c>
      <c r="BO8" s="4" t="s">
        <v>216</v>
      </c>
      <c r="BP8" s="5" t="s">
        <v>190</v>
      </c>
      <c r="BQ8" s="4" t="s">
        <v>210</v>
      </c>
      <c r="BR8" s="2" t="str">
        <f>IF(AND(ISBLANK(AS6), ISBLANK(AW6), ISBLANK(AZ6)), "",TEXT(DATEVALUE(AS6&amp;"/"&amp;AW6&amp;"/"&amp;AZ6),"YYYY/MM/DD"))</f>
        <v/>
      </c>
      <c r="BS8" s="2" t="str">
        <f t="shared" ca="1" si="0"/>
        <v>$BR$8</v>
      </c>
      <c r="BT8" s="6"/>
      <c r="BU8" s="6"/>
    </row>
    <row r="9" spans="1:86" ht="13.5" customHeight="1">
      <c r="A9" s="137" t="s">
        <v>217</v>
      </c>
      <c r="B9" s="254"/>
      <c r="C9" s="254"/>
      <c r="D9" s="254"/>
      <c r="E9" s="254"/>
      <c r="F9" s="254"/>
      <c r="G9" s="254"/>
      <c r="H9" s="254"/>
      <c r="I9" s="254"/>
      <c r="J9" s="254"/>
      <c r="K9" s="254"/>
      <c r="L9" s="254"/>
      <c r="M9" s="254"/>
      <c r="N9" s="254"/>
      <c r="O9" s="254"/>
      <c r="P9" s="254"/>
      <c r="Q9" s="254"/>
      <c r="R9" s="254"/>
      <c r="S9" s="254"/>
      <c r="T9" s="254"/>
      <c r="U9" s="255"/>
      <c r="V9" s="258" t="s">
        <v>218</v>
      </c>
      <c r="W9" s="254"/>
      <c r="X9" s="254"/>
      <c r="Y9" s="254"/>
      <c r="Z9" s="254"/>
      <c r="AA9" s="254"/>
      <c r="AB9" s="254"/>
      <c r="AC9" s="254"/>
      <c r="AD9" s="254"/>
      <c r="AE9" s="254"/>
      <c r="AF9" s="254"/>
      <c r="AG9" s="254"/>
      <c r="AH9" s="254"/>
      <c r="AI9" s="254"/>
      <c r="AJ9" s="254"/>
      <c r="AK9" s="254"/>
      <c r="AL9" s="254"/>
      <c r="AM9" s="254"/>
      <c r="AN9" s="254"/>
      <c r="AO9" s="254"/>
      <c r="AP9" s="254"/>
      <c r="AQ9" s="254"/>
      <c r="AR9" s="255"/>
      <c r="AS9" s="111" t="s">
        <v>146</v>
      </c>
      <c r="AT9" s="112"/>
      <c r="AU9" s="112"/>
      <c r="AV9" s="112"/>
      <c r="AW9" s="112"/>
      <c r="AX9" s="112"/>
      <c r="AY9" s="112"/>
      <c r="AZ9" s="112"/>
      <c r="BA9" s="112"/>
      <c r="BB9" s="112"/>
      <c r="BC9" s="112"/>
      <c r="BD9" s="112"/>
      <c r="BE9" s="112"/>
      <c r="BF9" s="112"/>
      <c r="BG9" s="112"/>
      <c r="BH9" s="112"/>
      <c r="BI9" s="112"/>
      <c r="BJ9" s="112"/>
      <c r="BK9" s="112"/>
      <c r="BL9" s="113"/>
      <c r="BN9" s="2">
        <f>IF(ISBLANK(BO9),"",COUNTA(BO$2:$BO9))</f>
        <v>8</v>
      </c>
      <c r="BO9" s="4" t="s">
        <v>219</v>
      </c>
      <c r="BP9" s="5" t="s">
        <v>190</v>
      </c>
      <c r="BQ9" s="4" t="s">
        <v>212</v>
      </c>
      <c r="BR9" s="2" t="str">
        <f>IF(AND(ISBLANK(BC6), ISBLANK(BG6), ISBLANK(BJ6)), "",TEXT(DATEVALUE(BC6&amp;"/"&amp;BG6&amp;"/"&amp;BJ6),"YYYY/MM/DD"))</f>
        <v/>
      </c>
      <c r="BS9" s="2" t="str">
        <f t="shared" ca="1" si="0"/>
        <v>$BR$9</v>
      </c>
      <c r="BT9" s="6"/>
      <c r="BU9" s="6"/>
    </row>
    <row r="10" spans="1:86" ht="13.5" customHeight="1">
      <c r="A10" s="256"/>
      <c r="B10" s="211"/>
      <c r="C10" s="211"/>
      <c r="D10" s="211"/>
      <c r="E10" s="211"/>
      <c r="F10" s="211"/>
      <c r="G10" s="211"/>
      <c r="H10" s="211"/>
      <c r="I10" s="211"/>
      <c r="J10" s="211"/>
      <c r="K10" s="211"/>
      <c r="L10" s="211"/>
      <c r="M10" s="211"/>
      <c r="N10" s="211"/>
      <c r="O10" s="211"/>
      <c r="P10" s="211"/>
      <c r="Q10" s="211"/>
      <c r="R10" s="211"/>
      <c r="S10" s="211"/>
      <c r="T10" s="211"/>
      <c r="U10" s="257"/>
      <c r="V10" s="210"/>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57"/>
      <c r="AS10" s="114" t="s">
        <v>149</v>
      </c>
      <c r="AT10" s="115"/>
      <c r="AU10" s="115"/>
      <c r="AV10" s="115"/>
      <c r="AW10" s="115"/>
      <c r="AX10" s="115"/>
      <c r="AY10" s="115"/>
      <c r="AZ10" s="115"/>
      <c r="BA10" s="115"/>
      <c r="BB10" s="116"/>
      <c r="BC10" s="114" t="s">
        <v>150</v>
      </c>
      <c r="BD10" s="115"/>
      <c r="BE10" s="115"/>
      <c r="BF10" s="115"/>
      <c r="BG10" s="115"/>
      <c r="BH10" s="115"/>
      <c r="BI10" s="115"/>
      <c r="BJ10" s="115"/>
      <c r="BK10" s="115"/>
      <c r="BL10" s="117"/>
      <c r="BN10" s="2">
        <f>IF(ISBLANK(BO10),"",COUNTA(BO$2:$BO10))</f>
        <v>9</v>
      </c>
      <c r="BO10" s="4" t="s">
        <v>220</v>
      </c>
      <c r="BP10" s="5" t="s">
        <v>221</v>
      </c>
      <c r="BQ10" s="5" t="s">
        <v>222</v>
      </c>
      <c r="BR10" s="2" t="str">
        <f>IF(CB3="","",VLOOKUP(CB3,CD2:CG5,2,FALSE))</f>
        <v/>
      </c>
      <c r="BS10" s="2" t="str">
        <f t="shared" ca="1" si="0"/>
        <v>$BR$10</v>
      </c>
      <c r="BT10" s="6"/>
      <c r="BU10" s="6"/>
    </row>
    <row r="11" spans="1:86" ht="13.15" customHeight="1">
      <c r="A11" s="203"/>
      <c r="B11" s="204"/>
      <c r="C11" s="204"/>
      <c r="D11" s="204"/>
      <c r="E11" s="204"/>
      <c r="F11" s="204"/>
      <c r="G11" s="204"/>
      <c r="H11" s="204"/>
      <c r="I11" s="204"/>
      <c r="J11" s="204"/>
      <c r="K11" s="204"/>
      <c r="L11" s="204"/>
      <c r="M11" s="204"/>
      <c r="N11" s="204"/>
      <c r="O11" s="204"/>
      <c r="P11" s="204"/>
      <c r="Q11" s="204"/>
      <c r="R11" s="204"/>
      <c r="S11" s="204"/>
      <c r="T11" s="204"/>
      <c r="U11" s="287"/>
      <c r="V11" s="288"/>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87"/>
      <c r="AS11" s="118" t="s">
        <v>48</v>
      </c>
      <c r="AT11" s="119"/>
      <c r="AU11" s="119"/>
      <c r="AV11" s="120"/>
      <c r="AW11" s="121" t="s">
        <v>49</v>
      </c>
      <c r="AX11" s="122"/>
      <c r="AY11" s="123"/>
      <c r="AZ11" s="124" t="s">
        <v>153</v>
      </c>
      <c r="BA11" s="119"/>
      <c r="BB11" s="119"/>
      <c r="BC11" s="118" t="s">
        <v>48</v>
      </c>
      <c r="BD11" s="119"/>
      <c r="BE11" s="119"/>
      <c r="BF11" s="120"/>
      <c r="BG11" s="121" t="s">
        <v>49</v>
      </c>
      <c r="BH11" s="122"/>
      <c r="BI11" s="123"/>
      <c r="BJ11" s="124" t="s">
        <v>153</v>
      </c>
      <c r="BK11" s="119"/>
      <c r="BL11" s="125"/>
      <c r="BN11" s="2">
        <f>IF(ISBLANK(BO11),"",COUNTA(BO$2:$BO11))</f>
        <v>10</v>
      </c>
      <c r="BO11" s="4" t="s">
        <v>223</v>
      </c>
      <c r="BP11" s="5" t="s">
        <v>221</v>
      </c>
      <c r="BQ11" s="4" t="s">
        <v>224</v>
      </c>
      <c r="BR11" s="2" t="str">
        <f>IF(CB3="","",VLOOKUP(CB3,CD2:CG5,3,FALSE))</f>
        <v/>
      </c>
      <c r="BS11" s="2" t="str">
        <f t="shared" ca="1" si="0"/>
        <v>$BR$11</v>
      </c>
      <c r="BT11" s="45"/>
      <c r="BU11" s="45"/>
    </row>
    <row r="12" spans="1:86" ht="19.149999999999999" customHeight="1">
      <c r="A12" s="270"/>
      <c r="B12" s="87"/>
      <c r="C12" s="87"/>
      <c r="D12" s="87"/>
      <c r="E12" s="87"/>
      <c r="F12" s="87"/>
      <c r="G12" s="87"/>
      <c r="H12" s="87"/>
      <c r="I12" s="87"/>
      <c r="J12" s="87"/>
      <c r="K12" s="87"/>
      <c r="L12" s="87"/>
      <c r="M12" s="87"/>
      <c r="N12" s="87"/>
      <c r="O12" s="87"/>
      <c r="P12" s="87"/>
      <c r="Q12" s="87"/>
      <c r="R12" s="87"/>
      <c r="S12" s="87"/>
      <c r="T12" s="87"/>
      <c r="U12" s="94"/>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236"/>
      <c r="AT12" s="237"/>
      <c r="AU12" s="237"/>
      <c r="AV12" s="354"/>
      <c r="AW12" s="355"/>
      <c r="AX12" s="237"/>
      <c r="AY12" s="354"/>
      <c r="AZ12" s="237"/>
      <c r="BA12" s="237"/>
      <c r="BB12" s="238"/>
      <c r="BC12" s="236"/>
      <c r="BD12" s="237"/>
      <c r="BE12" s="237"/>
      <c r="BF12" s="354"/>
      <c r="BG12" s="355"/>
      <c r="BH12" s="237"/>
      <c r="BI12" s="354"/>
      <c r="BJ12" s="237"/>
      <c r="BK12" s="237"/>
      <c r="BL12" s="269"/>
      <c r="BN12" s="2">
        <f>IF(ISBLANK(BO12),"",COUNTA(BO$2:$BO12))</f>
        <v>11</v>
      </c>
      <c r="BO12" s="4" t="s">
        <v>225</v>
      </c>
      <c r="BP12" s="5" t="s">
        <v>221</v>
      </c>
      <c r="BQ12" s="4" t="s">
        <v>226</v>
      </c>
      <c r="BR12" s="2" t="str">
        <f>IF(CB3="","",VLOOKUP(CB3,CD2:CG5,4,FALSE))</f>
        <v/>
      </c>
      <c r="BS12" s="2" t="str">
        <f ca="1">CELL("address",BR12)</f>
        <v>$BR$12</v>
      </c>
      <c r="BT12" s="6"/>
      <c r="BU12" s="6"/>
    </row>
    <row r="13" spans="1:86" ht="19.149999999999999" customHeight="1">
      <c r="A13" s="268"/>
      <c r="B13" s="237"/>
      <c r="C13" s="237"/>
      <c r="D13" s="237"/>
      <c r="E13" s="237"/>
      <c r="F13" s="237"/>
      <c r="G13" s="237"/>
      <c r="H13" s="237"/>
      <c r="I13" s="237"/>
      <c r="J13" s="237"/>
      <c r="K13" s="237"/>
      <c r="L13" s="237"/>
      <c r="M13" s="237"/>
      <c r="N13" s="237"/>
      <c r="O13" s="237"/>
      <c r="P13" s="237"/>
      <c r="Q13" s="237"/>
      <c r="R13" s="237"/>
      <c r="S13" s="237"/>
      <c r="T13" s="237"/>
      <c r="U13" s="238"/>
      <c r="V13" s="356"/>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8"/>
      <c r="AS13" s="236"/>
      <c r="AT13" s="237"/>
      <c r="AU13" s="237"/>
      <c r="AV13" s="354"/>
      <c r="AW13" s="355"/>
      <c r="AX13" s="237"/>
      <c r="AY13" s="354"/>
      <c r="AZ13" s="355"/>
      <c r="BA13" s="237"/>
      <c r="BB13" s="238"/>
      <c r="BC13" s="236"/>
      <c r="BD13" s="237"/>
      <c r="BE13" s="237"/>
      <c r="BF13" s="354"/>
      <c r="BG13" s="355"/>
      <c r="BH13" s="237"/>
      <c r="BI13" s="354"/>
      <c r="BJ13" s="355"/>
      <c r="BK13" s="237"/>
      <c r="BL13" s="269"/>
      <c r="BN13" s="2">
        <f>IF(ISBLANK(BO13),"",COUNTA(BO$2:$BO13))</f>
        <v>12</v>
      </c>
      <c r="BO13" s="4" t="s">
        <v>227</v>
      </c>
      <c r="BP13" s="5" t="s">
        <v>228</v>
      </c>
      <c r="BQ13" s="5" t="s">
        <v>53</v>
      </c>
      <c r="BR13" s="2" t="str">
        <f>IF(V12="","",V12)</f>
        <v/>
      </c>
      <c r="BS13" s="2" t="str">
        <f ca="1">CELL("address",BR13)</f>
        <v>$BR$13</v>
      </c>
      <c r="BT13" s="6"/>
      <c r="BU13" s="6"/>
    </row>
    <row r="14" spans="1:86" ht="19.149999999999999" customHeight="1" thickBot="1">
      <c r="A14" s="330"/>
      <c r="B14" s="243"/>
      <c r="C14" s="243"/>
      <c r="D14" s="243"/>
      <c r="E14" s="243"/>
      <c r="F14" s="243"/>
      <c r="G14" s="243"/>
      <c r="H14" s="243"/>
      <c r="I14" s="243"/>
      <c r="J14" s="243"/>
      <c r="K14" s="243"/>
      <c r="L14" s="243"/>
      <c r="M14" s="243"/>
      <c r="N14" s="243"/>
      <c r="O14" s="243"/>
      <c r="P14" s="243"/>
      <c r="Q14" s="243"/>
      <c r="R14" s="243"/>
      <c r="S14" s="243"/>
      <c r="T14" s="243"/>
      <c r="U14" s="265"/>
      <c r="V14" s="331"/>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3"/>
      <c r="AS14" s="242"/>
      <c r="AT14" s="243"/>
      <c r="AU14" s="243"/>
      <c r="AV14" s="323"/>
      <c r="AW14" s="322"/>
      <c r="AX14" s="243"/>
      <c r="AY14" s="323"/>
      <c r="AZ14" s="322"/>
      <c r="BA14" s="243"/>
      <c r="BB14" s="265"/>
      <c r="BC14" s="242"/>
      <c r="BD14" s="243"/>
      <c r="BE14" s="243"/>
      <c r="BF14" s="323"/>
      <c r="BG14" s="322"/>
      <c r="BH14" s="243"/>
      <c r="BI14" s="323"/>
      <c r="BJ14" s="322"/>
      <c r="BK14" s="243"/>
      <c r="BL14" s="266"/>
      <c r="BN14" s="2">
        <f>IF(ISBLANK(BO14),"",COUNTA(BO$2:$BO14))</f>
        <v>13</v>
      </c>
      <c r="BO14" s="4" t="s">
        <v>229</v>
      </c>
      <c r="BP14" s="5" t="s">
        <v>228</v>
      </c>
      <c r="BQ14" s="5" t="s">
        <v>53</v>
      </c>
      <c r="BR14" s="2" t="str">
        <f t="shared" ref="BR14:BR15" si="5">IF(V13="","",V13)</f>
        <v/>
      </c>
      <c r="BS14" s="2" t="str">
        <f ca="1">CELL("address",BR14)</f>
        <v>$BR$14</v>
      </c>
      <c r="BT14" s="6"/>
      <c r="BU14" s="6"/>
    </row>
    <row r="15" spans="1:86" ht="10.15" customHeight="1">
      <c r="BN15" s="2">
        <f>IF(ISBLANK(BO15),"",COUNTA(BO$2:$BO15))</f>
        <v>14</v>
      </c>
      <c r="BO15" s="4" t="s">
        <v>230</v>
      </c>
      <c r="BP15" s="5" t="s">
        <v>228</v>
      </c>
      <c r="BQ15" s="5" t="s">
        <v>53</v>
      </c>
      <c r="BR15" s="2" t="str">
        <f t="shared" si="5"/>
        <v/>
      </c>
      <c r="BS15" s="2" t="str">
        <f t="shared" ref="BS15" ca="1" si="6">CELL("address",BR15)</f>
        <v>$BR$15</v>
      </c>
      <c r="BT15" s="6"/>
      <c r="BU15" s="6"/>
    </row>
    <row r="16" spans="1:86" ht="13.5" customHeight="1" thickBot="1">
      <c r="A16" s="267" t="s">
        <v>231</v>
      </c>
      <c r="B16" s="267"/>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N16" s="2" t="str">
        <f>IF(ISBLANK(BO16),"",COUNTA(BO$2:$BO16))</f>
        <v/>
      </c>
      <c r="BO16" s="4"/>
      <c r="BP16" s="5"/>
      <c r="BQ16" s="5"/>
      <c r="BR16" s="2"/>
      <c r="BS16" s="2"/>
      <c r="BT16" s="6"/>
      <c r="BU16" s="6"/>
    </row>
    <row r="17" spans="1:73" ht="13.5" customHeight="1">
      <c r="A17" s="137" t="s">
        <v>232</v>
      </c>
      <c r="B17" s="254"/>
      <c r="C17" s="254"/>
      <c r="D17" s="254"/>
      <c r="E17" s="254"/>
      <c r="F17" s="254"/>
      <c r="G17" s="254"/>
      <c r="H17" s="254"/>
      <c r="I17" s="254"/>
      <c r="J17" s="254"/>
      <c r="K17" s="254"/>
      <c r="L17" s="254"/>
      <c r="M17" s="254"/>
      <c r="N17" s="254"/>
      <c r="O17" s="254"/>
      <c r="P17" s="254"/>
      <c r="Q17" s="255"/>
      <c r="R17" s="324" t="s">
        <v>233</v>
      </c>
      <c r="S17" s="325"/>
      <c r="T17" s="325"/>
      <c r="U17" s="325"/>
      <c r="V17" s="325"/>
      <c r="W17" s="325"/>
      <c r="X17" s="325"/>
      <c r="Y17" s="325"/>
      <c r="Z17" s="325"/>
      <c r="AA17" s="325"/>
      <c r="AB17" s="325"/>
      <c r="AC17" s="326"/>
      <c r="AD17" s="350" t="s">
        <v>234</v>
      </c>
      <c r="AE17" s="350"/>
      <c r="AF17" s="350"/>
      <c r="AG17" s="350"/>
      <c r="AH17" s="350"/>
      <c r="AI17" s="350"/>
      <c r="AJ17" s="350"/>
      <c r="AK17" s="350"/>
      <c r="AL17" s="350"/>
      <c r="AM17" s="350"/>
      <c r="AN17" s="350"/>
      <c r="AO17" s="350"/>
      <c r="AP17" s="260" t="s">
        <v>235</v>
      </c>
      <c r="AQ17" s="260"/>
      <c r="AR17" s="260"/>
      <c r="AS17" s="260"/>
      <c r="AT17" s="260"/>
      <c r="AU17" s="347" t="s">
        <v>236</v>
      </c>
      <c r="AV17" s="348"/>
      <c r="AW17" s="348"/>
      <c r="AX17" s="348"/>
      <c r="AY17" s="348"/>
      <c r="AZ17" s="348"/>
      <c r="BA17" s="348"/>
      <c r="BB17" s="348"/>
      <c r="BC17" s="348"/>
      <c r="BD17" s="349"/>
      <c r="BE17" s="260" t="s">
        <v>237</v>
      </c>
      <c r="BF17" s="260"/>
      <c r="BG17" s="260"/>
      <c r="BH17" s="260"/>
      <c r="BI17" s="260"/>
      <c r="BJ17" s="260"/>
      <c r="BK17" s="260"/>
      <c r="BL17" s="337"/>
      <c r="BN17" s="2" t="str">
        <f>IF(ISBLANK(BO17),"",COUNTA(BO$2:$BO17))</f>
        <v/>
      </c>
      <c r="BO17" s="4"/>
      <c r="BP17" s="5"/>
      <c r="BQ17" s="4"/>
      <c r="BR17" s="2"/>
      <c r="BS17" s="2"/>
      <c r="BT17" s="6"/>
      <c r="BU17" s="6"/>
    </row>
    <row r="18" spans="1:73" ht="13.5" customHeight="1">
      <c r="A18" s="256"/>
      <c r="B18" s="211"/>
      <c r="C18" s="211"/>
      <c r="D18" s="211"/>
      <c r="E18" s="211"/>
      <c r="F18" s="211"/>
      <c r="G18" s="211"/>
      <c r="H18" s="211"/>
      <c r="I18" s="211"/>
      <c r="J18" s="211"/>
      <c r="K18" s="211"/>
      <c r="L18" s="211"/>
      <c r="M18" s="211"/>
      <c r="N18" s="211"/>
      <c r="O18" s="211"/>
      <c r="P18" s="211"/>
      <c r="Q18" s="257"/>
      <c r="R18" s="327" t="s">
        <v>238</v>
      </c>
      <c r="S18" s="328"/>
      <c r="T18" s="328"/>
      <c r="U18" s="328"/>
      <c r="V18" s="328"/>
      <c r="W18" s="329"/>
      <c r="X18" s="334" t="s">
        <v>239</v>
      </c>
      <c r="Y18" s="328"/>
      <c r="Z18" s="328"/>
      <c r="AA18" s="328"/>
      <c r="AB18" s="328"/>
      <c r="AC18" s="335"/>
      <c r="AD18" s="351"/>
      <c r="AE18" s="351"/>
      <c r="AF18" s="351"/>
      <c r="AG18" s="351"/>
      <c r="AH18" s="351"/>
      <c r="AI18" s="351"/>
      <c r="AJ18" s="351"/>
      <c r="AK18" s="351"/>
      <c r="AL18" s="351"/>
      <c r="AM18" s="351"/>
      <c r="AN18" s="351"/>
      <c r="AO18" s="351"/>
      <c r="AP18" s="261"/>
      <c r="AQ18" s="261"/>
      <c r="AR18" s="261"/>
      <c r="AS18" s="261"/>
      <c r="AT18" s="261"/>
      <c r="AU18" s="345" t="s">
        <v>240</v>
      </c>
      <c r="AV18" s="341"/>
      <c r="AW18" s="341"/>
      <c r="AX18" s="341"/>
      <c r="AY18" s="341"/>
      <c r="AZ18" s="341" t="s">
        <v>241</v>
      </c>
      <c r="BA18" s="341"/>
      <c r="BB18" s="341"/>
      <c r="BC18" s="341"/>
      <c r="BD18" s="342"/>
      <c r="BE18" s="261"/>
      <c r="BF18" s="261"/>
      <c r="BG18" s="261"/>
      <c r="BH18" s="261"/>
      <c r="BI18" s="261"/>
      <c r="BJ18" s="261"/>
      <c r="BK18" s="261"/>
      <c r="BL18" s="338"/>
      <c r="BN18" s="2" t="str">
        <f>IF(ISBLANK(BO18),"",COUNTA(BO$2:$BO18))</f>
        <v/>
      </c>
      <c r="BO18" s="4"/>
      <c r="BP18" s="5"/>
      <c r="BQ18" s="5"/>
      <c r="BR18" s="2"/>
      <c r="BS18" s="2"/>
      <c r="BT18" s="6"/>
      <c r="BU18" s="6"/>
    </row>
    <row r="19" spans="1:73" ht="13.15" customHeight="1">
      <c r="A19" s="203"/>
      <c r="B19" s="204"/>
      <c r="C19" s="204"/>
      <c r="D19" s="204"/>
      <c r="E19" s="204"/>
      <c r="F19" s="204"/>
      <c r="G19" s="204"/>
      <c r="H19" s="204"/>
      <c r="I19" s="204"/>
      <c r="J19" s="204"/>
      <c r="K19" s="204"/>
      <c r="L19" s="204"/>
      <c r="M19" s="204"/>
      <c r="N19" s="204"/>
      <c r="O19" s="204"/>
      <c r="P19" s="204"/>
      <c r="Q19" s="287"/>
      <c r="R19" s="195"/>
      <c r="S19" s="189"/>
      <c r="T19" s="189"/>
      <c r="U19" s="189"/>
      <c r="V19" s="189"/>
      <c r="W19" s="190"/>
      <c r="X19" s="193"/>
      <c r="Y19" s="189"/>
      <c r="Z19" s="189"/>
      <c r="AA19" s="189"/>
      <c r="AB19" s="189"/>
      <c r="AC19" s="336"/>
      <c r="AD19" s="339" t="s">
        <v>242</v>
      </c>
      <c r="AE19" s="340"/>
      <c r="AF19" s="340"/>
      <c r="AG19" s="340"/>
      <c r="AH19" s="340" t="s">
        <v>243</v>
      </c>
      <c r="AI19" s="340"/>
      <c r="AJ19" s="340"/>
      <c r="AK19" s="340"/>
      <c r="AL19" s="340" t="s">
        <v>556</v>
      </c>
      <c r="AM19" s="340"/>
      <c r="AN19" s="340"/>
      <c r="AO19" s="352"/>
      <c r="AP19" s="261"/>
      <c r="AQ19" s="261"/>
      <c r="AR19" s="261"/>
      <c r="AS19" s="261"/>
      <c r="AT19" s="261"/>
      <c r="AU19" s="346"/>
      <c r="AV19" s="343"/>
      <c r="AW19" s="343"/>
      <c r="AX19" s="343"/>
      <c r="AY19" s="343"/>
      <c r="AZ19" s="343"/>
      <c r="BA19" s="343"/>
      <c r="BB19" s="343"/>
      <c r="BC19" s="343"/>
      <c r="BD19" s="344"/>
      <c r="BE19" s="261"/>
      <c r="BF19" s="261"/>
      <c r="BG19" s="261"/>
      <c r="BH19" s="261"/>
      <c r="BI19" s="261"/>
      <c r="BJ19" s="261"/>
      <c r="BK19" s="261"/>
      <c r="BL19" s="338"/>
      <c r="BN19" s="2" t="str">
        <f>IF(ISBLANK(BO19),"",COUNTA(BO$2:$BO19))</f>
        <v/>
      </c>
      <c r="BO19" s="4"/>
      <c r="BP19" s="5"/>
      <c r="BQ19" s="5"/>
      <c r="BR19" s="2"/>
      <c r="BS19" s="2"/>
      <c r="BT19" s="6"/>
      <c r="BU19" s="6"/>
    </row>
    <row r="20" spans="1:73" ht="13.5" customHeight="1">
      <c r="A20" s="273" t="s">
        <v>244</v>
      </c>
      <c r="B20" s="134"/>
      <c r="C20" s="134"/>
      <c r="D20" s="134"/>
      <c r="E20" s="134"/>
      <c r="F20" s="134"/>
      <c r="G20" s="134"/>
      <c r="H20" s="134"/>
      <c r="I20" s="134"/>
      <c r="J20" s="134"/>
      <c r="K20" s="134"/>
      <c r="L20" s="134"/>
      <c r="M20" s="134"/>
      <c r="N20" s="134"/>
      <c r="O20" s="134"/>
      <c r="P20" s="134"/>
      <c r="Q20" s="274"/>
      <c r="R20" s="311" t="s">
        <v>21</v>
      </c>
      <c r="S20" s="312"/>
      <c r="T20" s="312"/>
      <c r="U20" s="312"/>
      <c r="V20" s="312"/>
      <c r="W20" s="313"/>
      <c r="X20" s="317" t="s">
        <v>21</v>
      </c>
      <c r="Y20" s="312"/>
      <c r="Z20" s="312"/>
      <c r="AA20" s="312"/>
      <c r="AB20" s="312"/>
      <c r="AC20" s="318"/>
      <c r="AD20" s="305"/>
      <c r="AE20" s="306"/>
      <c r="AF20" s="306"/>
      <c r="AG20" s="306"/>
      <c r="AH20" s="306"/>
      <c r="AI20" s="306"/>
      <c r="AJ20" s="306"/>
      <c r="AK20" s="306"/>
      <c r="AL20" s="306"/>
      <c r="AM20" s="306"/>
      <c r="AN20" s="306"/>
      <c r="AO20" s="309"/>
      <c r="AP20" s="249"/>
      <c r="AQ20" s="249"/>
      <c r="AR20" s="249"/>
      <c r="AS20" s="249"/>
      <c r="AT20" s="249"/>
      <c r="AU20" s="303" t="s">
        <v>21</v>
      </c>
      <c r="AV20" s="299"/>
      <c r="AW20" s="299"/>
      <c r="AX20" s="299"/>
      <c r="AY20" s="299"/>
      <c r="AZ20" s="299" t="s">
        <v>68</v>
      </c>
      <c r="BA20" s="299"/>
      <c r="BB20" s="299"/>
      <c r="BC20" s="299"/>
      <c r="BD20" s="300"/>
      <c r="BE20" s="249"/>
      <c r="BF20" s="249"/>
      <c r="BG20" s="249"/>
      <c r="BH20" s="249"/>
      <c r="BI20" s="249"/>
      <c r="BJ20" s="249"/>
      <c r="BK20" s="249"/>
      <c r="BL20" s="297"/>
      <c r="BN20" s="2" t="str">
        <f>IF(ISBLANK(BO20),"",COUNTA(BO$2:$BO20))</f>
        <v/>
      </c>
      <c r="BO20" s="4"/>
      <c r="BP20" s="5"/>
      <c r="BQ20" s="4"/>
      <c r="BR20" s="2"/>
      <c r="BS20" s="2"/>
      <c r="BT20" s="6"/>
      <c r="BU20" s="6"/>
    </row>
    <row r="21" spans="1:73" ht="13.5" customHeight="1">
      <c r="A21" s="321" t="s">
        <v>245</v>
      </c>
      <c r="B21" s="206"/>
      <c r="C21" s="206"/>
      <c r="D21" s="206"/>
      <c r="E21" s="206"/>
      <c r="F21" s="206"/>
      <c r="G21" s="206"/>
      <c r="H21" s="206"/>
      <c r="I21" s="206"/>
      <c r="J21" s="206"/>
      <c r="K21" s="206"/>
      <c r="L21" s="206"/>
      <c r="M21" s="206"/>
      <c r="N21" s="206"/>
      <c r="O21" s="206"/>
      <c r="P21" s="206"/>
      <c r="Q21" s="219"/>
      <c r="R21" s="314"/>
      <c r="S21" s="315"/>
      <c r="T21" s="315"/>
      <c r="U21" s="315"/>
      <c r="V21" s="315"/>
      <c r="W21" s="316"/>
      <c r="X21" s="319"/>
      <c r="Y21" s="315"/>
      <c r="Z21" s="315"/>
      <c r="AA21" s="315"/>
      <c r="AB21" s="315"/>
      <c r="AC21" s="320"/>
      <c r="AD21" s="305"/>
      <c r="AE21" s="306"/>
      <c r="AF21" s="306"/>
      <c r="AG21" s="306"/>
      <c r="AH21" s="306"/>
      <c r="AI21" s="306"/>
      <c r="AJ21" s="306"/>
      <c r="AK21" s="306"/>
      <c r="AL21" s="306"/>
      <c r="AM21" s="306"/>
      <c r="AN21" s="306"/>
      <c r="AO21" s="309"/>
      <c r="AP21" s="249"/>
      <c r="AQ21" s="249"/>
      <c r="AR21" s="249"/>
      <c r="AS21" s="249"/>
      <c r="AT21" s="249"/>
      <c r="AU21" s="303"/>
      <c r="AV21" s="299"/>
      <c r="AW21" s="299"/>
      <c r="AX21" s="299"/>
      <c r="AY21" s="299"/>
      <c r="AZ21" s="299"/>
      <c r="BA21" s="299"/>
      <c r="BB21" s="299"/>
      <c r="BC21" s="299"/>
      <c r="BD21" s="300"/>
      <c r="BE21" s="249"/>
      <c r="BF21" s="249"/>
      <c r="BG21" s="249"/>
      <c r="BH21" s="249"/>
      <c r="BI21" s="249"/>
      <c r="BJ21" s="249"/>
      <c r="BK21" s="249"/>
      <c r="BL21" s="297"/>
      <c r="BN21" s="2" t="str">
        <f>IF(ISBLANK(BO21),"",COUNTA(BO$2:$BO21))</f>
        <v/>
      </c>
      <c r="BO21" s="4"/>
      <c r="BP21" s="5"/>
      <c r="BQ21" s="4"/>
      <c r="BR21" s="2"/>
      <c r="BS21" s="2"/>
      <c r="BT21" s="6"/>
      <c r="BU21" s="6"/>
    </row>
    <row r="22" spans="1:73" ht="13.5" customHeight="1">
      <c r="A22" s="273" t="s">
        <v>246</v>
      </c>
      <c r="B22" s="134"/>
      <c r="C22" s="134"/>
      <c r="D22" s="134"/>
      <c r="E22" s="134"/>
      <c r="F22" s="134"/>
      <c r="G22" s="134"/>
      <c r="H22" s="134"/>
      <c r="I22" s="134"/>
      <c r="J22" s="134"/>
      <c r="K22" s="134"/>
      <c r="L22" s="134"/>
      <c r="M22" s="134"/>
      <c r="N22" s="134"/>
      <c r="O22" s="134"/>
      <c r="P22" s="134"/>
      <c r="Q22" s="274"/>
      <c r="R22" s="311" t="s">
        <v>21</v>
      </c>
      <c r="S22" s="312"/>
      <c r="T22" s="312"/>
      <c r="U22" s="312"/>
      <c r="V22" s="312"/>
      <c r="W22" s="313"/>
      <c r="X22" s="317" t="s">
        <v>21</v>
      </c>
      <c r="Y22" s="312"/>
      <c r="Z22" s="312"/>
      <c r="AA22" s="312"/>
      <c r="AB22" s="312"/>
      <c r="AC22" s="318"/>
      <c r="AD22" s="305"/>
      <c r="AE22" s="306"/>
      <c r="AF22" s="306"/>
      <c r="AG22" s="306"/>
      <c r="AH22" s="306"/>
      <c r="AI22" s="306"/>
      <c r="AJ22" s="306"/>
      <c r="AK22" s="306"/>
      <c r="AL22" s="306"/>
      <c r="AM22" s="306"/>
      <c r="AN22" s="306"/>
      <c r="AO22" s="309"/>
      <c r="AP22" s="249"/>
      <c r="AQ22" s="249"/>
      <c r="AR22" s="249"/>
      <c r="AS22" s="249"/>
      <c r="AT22" s="249"/>
      <c r="AU22" s="303" t="s">
        <v>21</v>
      </c>
      <c r="AV22" s="299"/>
      <c r="AW22" s="299"/>
      <c r="AX22" s="299"/>
      <c r="AY22" s="299"/>
      <c r="AZ22" s="299" t="s">
        <v>21</v>
      </c>
      <c r="BA22" s="299"/>
      <c r="BB22" s="299"/>
      <c r="BC22" s="299"/>
      <c r="BD22" s="300"/>
      <c r="BE22" s="249"/>
      <c r="BF22" s="249"/>
      <c r="BG22" s="249"/>
      <c r="BH22" s="249"/>
      <c r="BI22" s="249"/>
      <c r="BJ22" s="249"/>
      <c r="BK22" s="249"/>
      <c r="BL22" s="297"/>
      <c r="BN22" s="2">
        <f>IF(ISBLANK(BO22),"",COUNTA(BO$2:$BO22))</f>
        <v>15</v>
      </c>
      <c r="BO22" s="4" t="s">
        <v>247</v>
      </c>
      <c r="BP22" s="5" t="s">
        <v>248</v>
      </c>
      <c r="BQ22" s="4" t="s">
        <v>249</v>
      </c>
      <c r="BR22" s="2" t="str">
        <f>A21</f>
        <v>JLPT</v>
      </c>
      <c r="BS22" s="2" t="str">
        <f t="shared" ca="1" si="0"/>
        <v>$BR$22</v>
      </c>
      <c r="BT22" s="6"/>
      <c r="BU22" s="6"/>
    </row>
    <row r="23" spans="1:73" ht="13.5" customHeight="1">
      <c r="A23" s="321" t="s">
        <v>250</v>
      </c>
      <c r="B23" s="206"/>
      <c r="C23" s="206"/>
      <c r="D23" s="206"/>
      <c r="E23" s="206"/>
      <c r="F23" s="206"/>
      <c r="G23" s="206"/>
      <c r="H23" s="206"/>
      <c r="I23" s="206"/>
      <c r="J23" s="206"/>
      <c r="K23" s="206"/>
      <c r="L23" s="206"/>
      <c r="M23" s="206"/>
      <c r="N23" s="206"/>
      <c r="O23" s="206"/>
      <c r="P23" s="206"/>
      <c r="Q23" s="219"/>
      <c r="R23" s="314"/>
      <c r="S23" s="315"/>
      <c r="T23" s="315"/>
      <c r="U23" s="315"/>
      <c r="V23" s="315"/>
      <c r="W23" s="316"/>
      <c r="X23" s="319"/>
      <c r="Y23" s="315"/>
      <c r="Z23" s="315"/>
      <c r="AA23" s="315"/>
      <c r="AB23" s="315"/>
      <c r="AC23" s="320"/>
      <c r="AD23" s="305"/>
      <c r="AE23" s="306"/>
      <c r="AF23" s="306"/>
      <c r="AG23" s="306"/>
      <c r="AH23" s="306"/>
      <c r="AI23" s="306"/>
      <c r="AJ23" s="306"/>
      <c r="AK23" s="306"/>
      <c r="AL23" s="306"/>
      <c r="AM23" s="306"/>
      <c r="AN23" s="306"/>
      <c r="AO23" s="309"/>
      <c r="AP23" s="249"/>
      <c r="AQ23" s="249"/>
      <c r="AR23" s="249"/>
      <c r="AS23" s="249"/>
      <c r="AT23" s="249"/>
      <c r="AU23" s="303"/>
      <c r="AV23" s="299"/>
      <c r="AW23" s="299"/>
      <c r="AX23" s="299"/>
      <c r="AY23" s="299"/>
      <c r="AZ23" s="299"/>
      <c r="BA23" s="299"/>
      <c r="BB23" s="299"/>
      <c r="BC23" s="299"/>
      <c r="BD23" s="300"/>
      <c r="BE23" s="249"/>
      <c r="BF23" s="249"/>
      <c r="BG23" s="249"/>
      <c r="BH23" s="249"/>
      <c r="BI23" s="249"/>
      <c r="BJ23" s="249"/>
      <c r="BK23" s="249"/>
      <c r="BL23" s="297"/>
      <c r="BN23" s="2">
        <f>IF(ISBLANK(BO23),"",COUNTA(BO$2:$BO23))</f>
        <v>16</v>
      </c>
      <c r="BO23" s="4" t="s">
        <v>251</v>
      </c>
      <c r="BP23" s="5" t="s">
        <v>248</v>
      </c>
      <c r="BQ23" s="4" t="s">
        <v>62</v>
      </c>
      <c r="BR23" s="2" t="str">
        <f>IF(AND(R20="☑",X20="☑"),"エラー",IF(AND(R20="☑",X20&lt;&gt;"☑"),"有",IF(AND(R20&lt;&gt;"☑",X20="☑"),"無","")))</f>
        <v/>
      </c>
      <c r="BS23" s="2" t="str">
        <f t="shared" ca="1" si="0"/>
        <v>$BR$23</v>
      </c>
      <c r="BT23" s="6"/>
      <c r="BU23" s="6"/>
    </row>
    <row r="24" spans="1:73" ht="13.5" customHeight="1">
      <c r="A24" s="273" t="s">
        <v>252</v>
      </c>
      <c r="B24" s="134"/>
      <c r="C24" s="134"/>
      <c r="D24" s="134"/>
      <c r="E24" s="134"/>
      <c r="F24" s="134"/>
      <c r="G24" s="134"/>
      <c r="H24" s="134"/>
      <c r="I24" s="134"/>
      <c r="J24" s="134"/>
      <c r="K24" s="134"/>
      <c r="L24" s="134"/>
      <c r="M24" s="134"/>
      <c r="N24" s="134"/>
      <c r="O24" s="134"/>
      <c r="P24" s="134"/>
      <c r="Q24" s="274"/>
      <c r="R24" s="275" t="s">
        <v>21</v>
      </c>
      <c r="S24" s="276"/>
      <c r="T24" s="276"/>
      <c r="U24" s="276"/>
      <c r="V24" s="276"/>
      <c r="W24" s="277"/>
      <c r="X24" s="276" t="s">
        <v>21</v>
      </c>
      <c r="Y24" s="276"/>
      <c r="Z24" s="276"/>
      <c r="AA24" s="276"/>
      <c r="AB24" s="276"/>
      <c r="AC24" s="284"/>
      <c r="AD24" s="305"/>
      <c r="AE24" s="306"/>
      <c r="AF24" s="306"/>
      <c r="AG24" s="306"/>
      <c r="AH24" s="306"/>
      <c r="AI24" s="306"/>
      <c r="AJ24" s="306"/>
      <c r="AK24" s="306"/>
      <c r="AL24" s="306"/>
      <c r="AM24" s="306"/>
      <c r="AN24" s="306"/>
      <c r="AO24" s="309"/>
      <c r="AP24" s="249"/>
      <c r="AQ24" s="249"/>
      <c r="AR24" s="249"/>
      <c r="AS24" s="249"/>
      <c r="AT24" s="249"/>
      <c r="AU24" s="303" t="s">
        <v>21</v>
      </c>
      <c r="AV24" s="299"/>
      <c r="AW24" s="299"/>
      <c r="AX24" s="299"/>
      <c r="AY24" s="299"/>
      <c r="AZ24" s="299" t="s">
        <v>21</v>
      </c>
      <c r="BA24" s="299"/>
      <c r="BB24" s="299"/>
      <c r="BC24" s="299"/>
      <c r="BD24" s="300"/>
      <c r="BE24" s="249"/>
      <c r="BF24" s="249"/>
      <c r="BG24" s="249"/>
      <c r="BH24" s="249"/>
      <c r="BI24" s="249"/>
      <c r="BJ24" s="249"/>
      <c r="BK24" s="249"/>
      <c r="BL24" s="297"/>
      <c r="BN24" s="2">
        <f>IF(ISBLANK(BO24),"",COUNTA(BO$2:$BO24))</f>
        <v>17</v>
      </c>
      <c r="BO24" s="4" t="s">
        <v>253</v>
      </c>
      <c r="BP24" s="5" t="s">
        <v>248</v>
      </c>
      <c r="BQ24" s="4" t="s">
        <v>254</v>
      </c>
      <c r="BR24" s="2" t="str">
        <f>IF(OR(ISBLANK(AD20),ISBLANK(AH20),ISBLANK(AL20)), "",TEXT(DATEVALUE(AD20&amp;"/"&amp;AH20&amp;"/"&amp;AL20),"YYYY/MM/DD"))</f>
        <v/>
      </c>
      <c r="BS24" s="2" t="str">
        <f t="shared" ca="1" si="0"/>
        <v>$BR$24</v>
      </c>
      <c r="BT24" s="6"/>
      <c r="BU24" s="6"/>
    </row>
    <row r="25" spans="1:73" ht="13.5" customHeight="1">
      <c r="A25" s="293" t="s">
        <v>134</v>
      </c>
      <c r="B25" s="213"/>
      <c r="C25" s="213"/>
      <c r="D25" s="213"/>
      <c r="E25" s="213"/>
      <c r="F25" s="213"/>
      <c r="G25" s="213"/>
      <c r="H25" s="213"/>
      <c r="I25" s="213"/>
      <c r="J25" s="213"/>
      <c r="K25" s="213"/>
      <c r="L25" s="213"/>
      <c r="M25" s="213"/>
      <c r="N25" s="213"/>
      <c r="O25" s="213"/>
      <c r="P25" s="213"/>
      <c r="Q25" s="214"/>
      <c r="R25" s="278"/>
      <c r="S25" s="279"/>
      <c r="T25" s="279"/>
      <c r="U25" s="279"/>
      <c r="V25" s="279"/>
      <c r="W25" s="280"/>
      <c r="X25" s="279"/>
      <c r="Y25" s="279"/>
      <c r="Z25" s="279"/>
      <c r="AA25" s="279"/>
      <c r="AB25" s="279"/>
      <c r="AC25" s="285"/>
      <c r="AD25" s="305"/>
      <c r="AE25" s="306"/>
      <c r="AF25" s="306"/>
      <c r="AG25" s="306"/>
      <c r="AH25" s="306"/>
      <c r="AI25" s="306"/>
      <c r="AJ25" s="306"/>
      <c r="AK25" s="306"/>
      <c r="AL25" s="306"/>
      <c r="AM25" s="306"/>
      <c r="AN25" s="306"/>
      <c r="AO25" s="309"/>
      <c r="AP25" s="249"/>
      <c r="AQ25" s="249"/>
      <c r="AR25" s="249"/>
      <c r="AS25" s="249"/>
      <c r="AT25" s="249"/>
      <c r="AU25" s="303"/>
      <c r="AV25" s="299"/>
      <c r="AW25" s="299"/>
      <c r="AX25" s="299"/>
      <c r="AY25" s="299"/>
      <c r="AZ25" s="299"/>
      <c r="BA25" s="299"/>
      <c r="BB25" s="299"/>
      <c r="BC25" s="299"/>
      <c r="BD25" s="300"/>
      <c r="BE25" s="249"/>
      <c r="BF25" s="249"/>
      <c r="BG25" s="249"/>
      <c r="BH25" s="249"/>
      <c r="BI25" s="249"/>
      <c r="BJ25" s="249"/>
      <c r="BK25" s="249"/>
      <c r="BL25" s="297"/>
      <c r="BN25" s="2">
        <f>IF(ISBLANK(BO25),"",COUNTA(BO$2:$BO25))</f>
        <v>18</v>
      </c>
      <c r="BO25" s="4" t="s">
        <v>255</v>
      </c>
      <c r="BP25" s="5" t="s">
        <v>248</v>
      </c>
      <c r="BQ25" s="4" t="s">
        <v>256</v>
      </c>
      <c r="BR25" s="2" t="str">
        <f>IF(AP20="","",AP20)</f>
        <v/>
      </c>
      <c r="BS25" s="2" t="str">
        <f t="shared" ca="1" si="0"/>
        <v>$BR$25</v>
      </c>
      <c r="BT25" s="6"/>
      <c r="BU25" s="6"/>
    </row>
    <row r="26" spans="1:73" ht="13.5" customHeight="1" thickBot="1">
      <c r="A26" s="294" t="s">
        <v>257</v>
      </c>
      <c r="B26" s="153"/>
      <c r="C26" s="295"/>
      <c r="D26" s="295"/>
      <c r="E26" s="295"/>
      <c r="F26" s="295"/>
      <c r="G26" s="295"/>
      <c r="H26" s="295"/>
      <c r="I26" s="295"/>
      <c r="J26" s="295"/>
      <c r="K26" s="295"/>
      <c r="L26" s="295"/>
      <c r="M26" s="295"/>
      <c r="N26" s="295"/>
      <c r="O26" s="295"/>
      <c r="P26" s="153" t="s">
        <v>258</v>
      </c>
      <c r="Q26" s="296"/>
      <c r="R26" s="281"/>
      <c r="S26" s="282"/>
      <c r="T26" s="282"/>
      <c r="U26" s="282"/>
      <c r="V26" s="282"/>
      <c r="W26" s="283"/>
      <c r="X26" s="282"/>
      <c r="Y26" s="282"/>
      <c r="Z26" s="282"/>
      <c r="AA26" s="282"/>
      <c r="AB26" s="282"/>
      <c r="AC26" s="286"/>
      <c r="AD26" s="307"/>
      <c r="AE26" s="308"/>
      <c r="AF26" s="308"/>
      <c r="AG26" s="308"/>
      <c r="AH26" s="308"/>
      <c r="AI26" s="308"/>
      <c r="AJ26" s="308"/>
      <c r="AK26" s="308"/>
      <c r="AL26" s="308"/>
      <c r="AM26" s="308"/>
      <c r="AN26" s="308"/>
      <c r="AO26" s="310"/>
      <c r="AP26" s="235"/>
      <c r="AQ26" s="235"/>
      <c r="AR26" s="235"/>
      <c r="AS26" s="235"/>
      <c r="AT26" s="235"/>
      <c r="AU26" s="304"/>
      <c r="AV26" s="301"/>
      <c r="AW26" s="301"/>
      <c r="AX26" s="301"/>
      <c r="AY26" s="301"/>
      <c r="AZ26" s="301"/>
      <c r="BA26" s="301"/>
      <c r="BB26" s="301"/>
      <c r="BC26" s="301"/>
      <c r="BD26" s="302"/>
      <c r="BE26" s="235"/>
      <c r="BF26" s="235"/>
      <c r="BG26" s="235"/>
      <c r="BH26" s="235"/>
      <c r="BI26" s="235"/>
      <c r="BJ26" s="235"/>
      <c r="BK26" s="235"/>
      <c r="BL26" s="298"/>
      <c r="BN26" s="2">
        <f>IF(ISBLANK(BO26),"",COUNTA(BO$2:$BO26))</f>
        <v>19</v>
      </c>
      <c r="BO26" s="4" t="s">
        <v>259</v>
      </c>
      <c r="BP26" s="5" t="s">
        <v>248</v>
      </c>
      <c r="BQ26" s="4" t="s">
        <v>260</v>
      </c>
      <c r="BR26" s="2" t="str">
        <f>IF(AND(AU20="☑",AZ20="☑"),"エラー",IF(AND(AU20="☑",AZ20&lt;&gt;"☑"),"合格",IF(AND(AU20&lt;&gt;"☑",AZ20="☑"),"不合格","")))</f>
        <v/>
      </c>
      <c r="BS26" s="2" t="str">
        <f t="shared" ca="1" si="0"/>
        <v>$BR$26</v>
      </c>
      <c r="BT26" s="6"/>
      <c r="BU26" s="6"/>
    </row>
    <row r="27" spans="1:73" ht="10.15" customHeight="1">
      <c r="BN27" s="2">
        <f>IF(ISBLANK(BO27),"",COUNTA(BO$2:$BO27))</f>
        <v>20</v>
      </c>
      <c r="BO27" s="4" t="s">
        <v>261</v>
      </c>
      <c r="BP27" s="5" t="s">
        <v>248</v>
      </c>
      <c r="BQ27" s="4" t="s">
        <v>262</v>
      </c>
      <c r="BR27" s="2" t="str">
        <f>IF(BE20="","",BE20)</f>
        <v/>
      </c>
      <c r="BS27" s="2" t="str">
        <f t="shared" ca="1" si="0"/>
        <v>$BR$27</v>
      </c>
      <c r="BT27" s="6"/>
      <c r="BU27" s="6"/>
    </row>
    <row r="28" spans="1:73" ht="13.5" customHeight="1" thickBot="1">
      <c r="A28" s="267" t="s">
        <v>263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7"/>
      <c r="BA28" s="267"/>
      <c r="BB28" s="267"/>
      <c r="BC28" s="267"/>
      <c r="BD28" s="267"/>
      <c r="BE28" s="267"/>
      <c r="BF28" s="267"/>
      <c r="BG28" s="267"/>
      <c r="BH28" s="267"/>
      <c r="BI28" s="267"/>
      <c r="BJ28" s="267"/>
      <c r="BK28" s="267"/>
      <c r="BL28" s="267"/>
      <c r="BN28" s="2">
        <f>IF(ISBLANK(BO28),"",COUNTA(BO$2:$BO28))</f>
        <v>21</v>
      </c>
      <c r="BO28" s="4" t="s">
        <v>264</v>
      </c>
      <c r="BP28" s="5" t="s">
        <v>248</v>
      </c>
      <c r="BQ28" s="4" t="s">
        <v>249</v>
      </c>
      <c r="BR28" s="2" t="str">
        <f>A23</f>
        <v>NAT-TEST</v>
      </c>
      <c r="BS28" s="2" t="str">
        <f t="shared" ca="1" si="0"/>
        <v>$BR$28</v>
      </c>
      <c r="BT28" s="6"/>
      <c r="BU28" s="6"/>
    </row>
    <row r="29" spans="1:73" ht="13.5" customHeight="1">
      <c r="A29" s="137" t="s">
        <v>265</v>
      </c>
      <c r="B29" s="254"/>
      <c r="C29" s="254"/>
      <c r="D29" s="254"/>
      <c r="E29" s="254"/>
      <c r="F29" s="254"/>
      <c r="G29" s="254"/>
      <c r="H29" s="254"/>
      <c r="I29" s="254"/>
      <c r="J29" s="254"/>
      <c r="K29" s="255"/>
      <c r="L29" s="258" t="s">
        <v>266</v>
      </c>
      <c r="M29" s="254"/>
      <c r="N29" s="254"/>
      <c r="O29" s="254"/>
      <c r="P29" s="254"/>
      <c r="Q29" s="255"/>
      <c r="R29" s="289" t="s">
        <v>267</v>
      </c>
      <c r="S29" s="289"/>
      <c r="T29" s="289"/>
      <c r="U29" s="289"/>
      <c r="V29" s="289"/>
      <c r="W29" s="289"/>
      <c r="X29" s="289"/>
      <c r="Y29" s="289"/>
      <c r="Z29" s="289" t="s">
        <v>268</v>
      </c>
      <c r="AA29" s="289"/>
      <c r="AB29" s="289"/>
      <c r="AC29" s="289"/>
      <c r="AD29" s="289"/>
      <c r="AE29" s="289"/>
      <c r="AF29" s="289"/>
      <c r="AG29" s="289"/>
      <c r="AH29" s="289"/>
      <c r="AI29" s="289"/>
      <c r="AJ29" s="289"/>
      <c r="AK29" s="289" t="s">
        <v>269</v>
      </c>
      <c r="AL29" s="289"/>
      <c r="AM29" s="289"/>
      <c r="AN29" s="289"/>
      <c r="AO29" s="289"/>
      <c r="AP29" s="289"/>
      <c r="AQ29" s="289"/>
      <c r="AR29" s="289"/>
      <c r="AS29" s="289"/>
      <c r="AT29" s="289"/>
      <c r="AU29" s="289"/>
      <c r="AV29" s="289"/>
      <c r="AW29" s="289"/>
      <c r="AX29" s="289"/>
      <c r="AY29" s="289"/>
      <c r="AZ29" s="289"/>
      <c r="BA29" s="289"/>
      <c r="BB29" s="289"/>
      <c r="BC29" s="289"/>
      <c r="BD29" s="289"/>
      <c r="BE29" s="289"/>
      <c r="BF29" s="289"/>
      <c r="BG29" s="289"/>
      <c r="BH29" s="289"/>
      <c r="BI29" s="289"/>
      <c r="BJ29" s="289"/>
      <c r="BK29" s="289"/>
      <c r="BL29" s="291"/>
      <c r="BN29" s="2">
        <f>IF(ISBLANK(BO29),"",COUNTA(BO$2:$BO29))</f>
        <v>22</v>
      </c>
      <c r="BO29" s="4" t="s">
        <v>270</v>
      </c>
      <c r="BP29" s="5" t="s">
        <v>248</v>
      </c>
      <c r="BQ29" s="4" t="s">
        <v>62</v>
      </c>
      <c r="BR29" s="2" t="str">
        <f>IF(AND(R22="☑",X22="☑"),"エラー",IF(AND(R22="☑",X22&lt;&gt;"☑"),"有",IF(AND(R22&lt;&gt;"☑",X22="☑"),"無","")))</f>
        <v/>
      </c>
      <c r="BS29" s="2" t="str">
        <f t="shared" ca="1" si="0"/>
        <v>$BR$29</v>
      </c>
      <c r="BT29" s="6"/>
      <c r="BU29" s="6"/>
    </row>
    <row r="30" spans="1:73" ht="13.5" customHeight="1">
      <c r="A30" s="203"/>
      <c r="B30" s="204"/>
      <c r="C30" s="204"/>
      <c r="D30" s="204"/>
      <c r="E30" s="204"/>
      <c r="F30" s="204"/>
      <c r="G30" s="204"/>
      <c r="H30" s="204"/>
      <c r="I30" s="204"/>
      <c r="J30" s="204"/>
      <c r="K30" s="287"/>
      <c r="L30" s="288"/>
      <c r="M30" s="204"/>
      <c r="N30" s="204"/>
      <c r="O30" s="204"/>
      <c r="P30" s="204"/>
      <c r="Q30" s="287"/>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2"/>
      <c r="BN30" s="2">
        <f>IF(ISBLANK(BO30),"",COUNTA(BO$2:$BO30))</f>
        <v>23</v>
      </c>
      <c r="BO30" s="4" t="s">
        <v>271</v>
      </c>
      <c r="BP30" s="5" t="s">
        <v>248</v>
      </c>
      <c r="BQ30" s="4" t="s">
        <v>254</v>
      </c>
      <c r="BR30" s="2" t="str">
        <f>IF(OR(ISBLANK(AD22),ISBLANK(AH22),ISBLANK(AL22)), "",TEXT(DATEVALUE(AD22&amp;"/"&amp;AH22&amp;"/"&amp;AL22),"YYYY/MM/DD"))</f>
        <v/>
      </c>
      <c r="BS30" s="2" t="str">
        <f t="shared" ca="1" si="0"/>
        <v>$BR$30</v>
      </c>
      <c r="BT30" s="6"/>
      <c r="BU30" s="6"/>
    </row>
    <row r="31" spans="1:73" ht="19.5" customHeight="1">
      <c r="A31" s="268"/>
      <c r="B31" s="237"/>
      <c r="C31" s="237"/>
      <c r="D31" s="237"/>
      <c r="E31" s="237"/>
      <c r="F31" s="237"/>
      <c r="G31" s="237"/>
      <c r="H31" s="237"/>
      <c r="I31" s="237"/>
      <c r="J31" s="237"/>
      <c r="K31" s="238"/>
      <c r="L31" s="236"/>
      <c r="M31" s="237"/>
      <c r="N31" s="237"/>
      <c r="O31" s="237"/>
      <c r="P31" s="237"/>
      <c r="Q31" s="238"/>
      <c r="R31" s="251"/>
      <c r="S31" s="271"/>
      <c r="T31" s="271"/>
      <c r="U31" s="271"/>
      <c r="V31" s="271"/>
      <c r="W31" s="271"/>
      <c r="X31" s="271"/>
      <c r="Y31" s="272"/>
      <c r="Z31" s="236"/>
      <c r="AA31" s="237"/>
      <c r="AB31" s="237"/>
      <c r="AC31" s="237"/>
      <c r="AD31" s="237"/>
      <c r="AE31" s="237"/>
      <c r="AF31" s="237"/>
      <c r="AG31" s="237"/>
      <c r="AH31" s="237"/>
      <c r="AI31" s="237"/>
      <c r="AJ31" s="238"/>
      <c r="AK31" s="236"/>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69"/>
      <c r="BN31" s="2">
        <f>IF(ISBLANK(BO31),"",COUNTA(BO$2:$BO31))</f>
        <v>24</v>
      </c>
      <c r="BO31" s="4" t="s">
        <v>272</v>
      </c>
      <c r="BP31" s="5" t="s">
        <v>248</v>
      </c>
      <c r="BQ31" s="4" t="s">
        <v>256</v>
      </c>
      <c r="BR31" s="2" t="str">
        <f>IF(AP22="","",AP22)</f>
        <v/>
      </c>
      <c r="BS31" s="2" t="str">
        <f t="shared" ca="1" si="0"/>
        <v>$BR$31</v>
      </c>
      <c r="BT31" s="6"/>
      <c r="BU31" s="6"/>
    </row>
    <row r="32" spans="1:73" ht="19.5" customHeight="1">
      <c r="A32" s="268"/>
      <c r="B32" s="237"/>
      <c r="C32" s="237"/>
      <c r="D32" s="237"/>
      <c r="E32" s="237"/>
      <c r="F32" s="237"/>
      <c r="G32" s="237"/>
      <c r="H32" s="237"/>
      <c r="I32" s="237"/>
      <c r="J32" s="237"/>
      <c r="K32" s="238"/>
      <c r="L32" s="236"/>
      <c r="M32" s="237"/>
      <c r="N32" s="237"/>
      <c r="O32" s="237"/>
      <c r="P32" s="237"/>
      <c r="Q32" s="238"/>
      <c r="R32" s="239"/>
      <c r="S32" s="240"/>
      <c r="T32" s="240"/>
      <c r="U32" s="240"/>
      <c r="V32" s="240"/>
      <c r="W32" s="240"/>
      <c r="X32" s="240"/>
      <c r="Y32" s="241"/>
      <c r="Z32" s="236"/>
      <c r="AA32" s="237"/>
      <c r="AB32" s="237"/>
      <c r="AC32" s="237"/>
      <c r="AD32" s="237"/>
      <c r="AE32" s="237"/>
      <c r="AF32" s="237"/>
      <c r="AG32" s="237"/>
      <c r="AH32" s="237"/>
      <c r="AI32" s="237"/>
      <c r="AJ32" s="238"/>
      <c r="AK32" s="236"/>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69"/>
      <c r="BN32" s="2">
        <f>IF(ISBLANK(BO32),"",COUNTA(BO$2:$BO32))</f>
        <v>25</v>
      </c>
      <c r="BO32" s="4" t="s">
        <v>273</v>
      </c>
      <c r="BP32" s="5" t="s">
        <v>248</v>
      </c>
      <c r="BQ32" s="4" t="s">
        <v>260</v>
      </c>
      <c r="BR32" s="2" t="str">
        <f>IF(AND(AU22="☑",AZ22="☑"),"エラー",IF(AND(AU22="☑",AZ22&lt;&gt;"☑"),"合格",IF(AND(AU22&lt;&gt;"☑",AZ22="☑"),"不合格","")))</f>
        <v/>
      </c>
      <c r="BS32" s="2" t="str">
        <f t="shared" ca="1" si="0"/>
        <v>$BR$32</v>
      </c>
      <c r="BT32" s="6"/>
      <c r="BU32" s="6"/>
    </row>
    <row r="33" spans="1:73" ht="19.5" customHeight="1">
      <c r="A33" s="268"/>
      <c r="B33" s="237"/>
      <c r="C33" s="237"/>
      <c r="D33" s="237"/>
      <c r="E33" s="237"/>
      <c r="F33" s="237"/>
      <c r="G33" s="237"/>
      <c r="H33" s="237"/>
      <c r="I33" s="237"/>
      <c r="J33" s="237"/>
      <c r="K33" s="238"/>
      <c r="L33" s="236"/>
      <c r="M33" s="237"/>
      <c r="N33" s="237"/>
      <c r="O33" s="237"/>
      <c r="P33" s="237"/>
      <c r="Q33" s="238"/>
      <c r="R33" s="239"/>
      <c r="S33" s="240"/>
      <c r="T33" s="240"/>
      <c r="U33" s="240"/>
      <c r="V33" s="240"/>
      <c r="W33" s="240"/>
      <c r="X33" s="240"/>
      <c r="Y33" s="241"/>
      <c r="Z33" s="236"/>
      <c r="AA33" s="237"/>
      <c r="AB33" s="237"/>
      <c r="AC33" s="237"/>
      <c r="AD33" s="237"/>
      <c r="AE33" s="237"/>
      <c r="AF33" s="237"/>
      <c r="AG33" s="237"/>
      <c r="AH33" s="237"/>
      <c r="AI33" s="237"/>
      <c r="AJ33" s="238"/>
      <c r="AK33" s="236"/>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69"/>
      <c r="BN33" s="2">
        <f>IF(ISBLANK(BO33),"",COUNTA(BO$2:$BO33))</f>
        <v>26</v>
      </c>
      <c r="BO33" s="4" t="s">
        <v>274</v>
      </c>
      <c r="BP33" s="5" t="s">
        <v>248</v>
      </c>
      <c r="BQ33" s="4" t="s">
        <v>262</v>
      </c>
      <c r="BR33" s="2" t="str">
        <f>IF(BE22="","",BE22)</f>
        <v/>
      </c>
      <c r="BS33" s="2" t="str">
        <f t="shared" ca="1" si="0"/>
        <v>$BR$33</v>
      </c>
      <c r="BT33" s="6"/>
      <c r="BU33" s="6"/>
    </row>
    <row r="34" spans="1:73" ht="19.5" customHeight="1">
      <c r="A34" s="268"/>
      <c r="B34" s="237"/>
      <c r="C34" s="237"/>
      <c r="D34" s="237"/>
      <c r="E34" s="237"/>
      <c r="F34" s="237"/>
      <c r="G34" s="237"/>
      <c r="H34" s="237"/>
      <c r="I34" s="237"/>
      <c r="J34" s="237"/>
      <c r="K34" s="238"/>
      <c r="L34" s="236"/>
      <c r="M34" s="237"/>
      <c r="N34" s="237"/>
      <c r="O34" s="237"/>
      <c r="P34" s="237"/>
      <c r="Q34" s="238"/>
      <c r="R34" s="239"/>
      <c r="S34" s="240"/>
      <c r="T34" s="240"/>
      <c r="U34" s="240"/>
      <c r="V34" s="240"/>
      <c r="W34" s="240"/>
      <c r="X34" s="240"/>
      <c r="Y34" s="241"/>
      <c r="Z34" s="236"/>
      <c r="AA34" s="237"/>
      <c r="AB34" s="237"/>
      <c r="AC34" s="237"/>
      <c r="AD34" s="237"/>
      <c r="AE34" s="237"/>
      <c r="AF34" s="237"/>
      <c r="AG34" s="237"/>
      <c r="AH34" s="237"/>
      <c r="AI34" s="237"/>
      <c r="AJ34" s="238"/>
      <c r="AK34" s="236"/>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69"/>
      <c r="BN34" s="2">
        <f>IF(ISBLANK(BO34),"",COUNTA(BO$2:$BO34))</f>
        <v>27</v>
      </c>
      <c r="BO34" s="4" t="s">
        <v>275</v>
      </c>
      <c r="BP34" s="5" t="s">
        <v>248</v>
      </c>
      <c r="BQ34" s="4" t="s">
        <v>249</v>
      </c>
      <c r="BR34" s="2" t="str">
        <f>IF(C26="","",C26)</f>
        <v/>
      </c>
      <c r="BS34" s="2" t="str">
        <f t="shared" ca="1" si="0"/>
        <v>$BR$34</v>
      </c>
      <c r="BT34" s="6"/>
      <c r="BU34" s="6"/>
    </row>
    <row r="35" spans="1:73" ht="19.5" customHeight="1">
      <c r="A35" s="268"/>
      <c r="B35" s="237"/>
      <c r="C35" s="237"/>
      <c r="D35" s="237"/>
      <c r="E35" s="237"/>
      <c r="F35" s="237"/>
      <c r="G35" s="237"/>
      <c r="H35" s="237"/>
      <c r="I35" s="237"/>
      <c r="J35" s="237"/>
      <c r="K35" s="238"/>
      <c r="L35" s="236"/>
      <c r="M35" s="237"/>
      <c r="N35" s="237"/>
      <c r="O35" s="237"/>
      <c r="P35" s="237"/>
      <c r="Q35" s="238"/>
      <c r="R35" s="239"/>
      <c r="S35" s="240"/>
      <c r="T35" s="240"/>
      <c r="U35" s="240"/>
      <c r="V35" s="240"/>
      <c r="W35" s="240"/>
      <c r="X35" s="240"/>
      <c r="Y35" s="241"/>
      <c r="Z35" s="236"/>
      <c r="AA35" s="237"/>
      <c r="AB35" s="237"/>
      <c r="AC35" s="237"/>
      <c r="AD35" s="237"/>
      <c r="AE35" s="237"/>
      <c r="AF35" s="237"/>
      <c r="AG35" s="237"/>
      <c r="AH35" s="237"/>
      <c r="AI35" s="237"/>
      <c r="AJ35" s="238"/>
      <c r="AK35" s="236"/>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69"/>
      <c r="BN35" s="2">
        <f>IF(ISBLANK(BO35),"",COUNTA(BO$2:$BO35))</f>
        <v>28</v>
      </c>
      <c r="BO35" s="4" t="s">
        <v>276</v>
      </c>
      <c r="BP35" s="5" t="s">
        <v>248</v>
      </c>
      <c r="BQ35" s="4" t="s">
        <v>62</v>
      </c>
      <c r="BR35" s="2" t="str">
        <f>IF(AND(R24="☑",X24="☑"),"エラー",IF(AND(R24="☑",X24&lt;&gt;"☑"),"有",IF(AND(R24&lt;&gt;"☑",X24="☑"),"無","")))</f>
        <v/>
      </c>
      <c r="BS35" s="2" t="str">
        <f t="shared" ca="1" si="0"/>
        <v>$BR$35</v>
      </c>
      <c r="BT35" s="6"/>
      <c r="BU35" s="6"/>
    </row>
    <row r="36" spans="1:73" ht="19.5" customHeight="1">
      <c r="A36" s="270"/>
      <c r="B36" s="87"/>
      <c r="C36" s="87"/>
      <c r="D36" s="87"/>
      <c r="E36" s="87"/>
      <c r="F36" s="87"/>
      <c r="G36" s="87"/>
      <c r="H36" s="87"/>
      <c r="I36" s="87"/>
      <c r="J36" s="87"/>
      <c r="K36" s="94"/>
      <c r="L36" s="86"/>
      <c r="M36" s="87"/>
      <c r="N36" s="87"/>
      <c r="O36" s="87"/>
      <c r="P36" s="87"/>
      <c r="Q36" s="94"/>
      <c r="R36" s="239"/>
      <c r="S36" s="240"/>
      <c r="T36" s="240"/>
      <c r="U36" s="240"/>
      <c r="V36" s="240"/>
      <c r="W36" s="240"/>
      <c r="X36" s="240"/>
      <c r="Y36" s="241"/>
      <c r="Z36" s="236"/>
      <c r="AA36" s="237"/>
      <c r="AB36" s="237"/>
      <c r="AC36" s="237"/>
      <c r="AD36" s="237"/>
      <c r="AE36" s="237"/>
      <c r="AF36" s="237"/>
      <c r="AG36" s="237"/>
      <c r="AH36" s="237"/>
      <c r="AI36" s="237"/>
      <c r="AJ36" s="238"/>
      <c r="AK36" s="236"/>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69"/>
      <c r="BN36" s="2">
        <f>IF(ISBLANK(BO36),"",COUNTA(BO$2:$BO36))</f>
        <v>29</v>
      </c>
      <c r="BO36" s="4" t="s">
        <v>277</v>
      </c>
      <c r="BP36" s="5" t="s">
        <v>248</v>
      </c>
      <c r="BQ36" s="4" t="s">
        <v>254</v>
      </c>
      <c r="BR36" s="2" t="str">
        <f>IF(OR(ISBLANK(AD24),ISBLANK(AH24),ISBLANK(AL24)), "",TEXT(DATEVALUE(AD24&amp;"/"&amp;AH24&amp;"/"&amp;AL24),"YYYY/MM/DD"))</f>
        <v/>
      </c>
      <c r="BS36" s="2" t="str">
        <f t="shared" ca="1" si="0"/>
        <v>$BR$36</v>
      </c>
      <c r="BT36" s="6"/>
      <c r="BU36" s="6"/>
    </row>
    <row r="37" spans="1:73" ht="19.5" customHeight="1" thickBot="1">
      <c r="A37" s="234"/>
      <c r="B37" s="235"/>
      <c r="C37" s="235"/>
      <c r="D37" s="235"/>
      <c r="E37" s="235"/>
      <c r="F37" s="235"/>
      <c r="G37" s="235"/>
      <c r="H37" s="235"/>
      <c r="I37" s="235"/>
      <c r="J37" s="235"/>
      <c r="K37" s="235"/>
      <c r="L37" s="235"/>
      <c r="M37" s="235"/>
      <c r="N37" s="235"/>
      <c r="O37" s="235"/>
      <c r="P37" s="235"/>
      <c r="Q37" s="235"/>
      <c r="R37" s="262"/>
      <c r="S37" s="263"/>
      <c r="T37" s="263"/>
      <c r="U37" s="263"/>
      <c r="V37" s="263"/>
      <c r="W37" s="263"/>
      <c r="X37" s="263"/>
      <c r="Y37" s="264"/>
      <c r="Z37" s="242"/>
      <c r="AA37" s="243"/>
      <c r="AB37" s="243"/>
      <c r="AC37" s="243"/>
      <c r="AD37" s="243"/>
      <c r="AE37" s="243"/>
      <c r="AF37" s="243"/>
      <c r="AG37" s="243"/>
      <c r="AH37" s="243"/>
      <c r="AI37" s="243"/>
      <c r="AJ37" s="265"/>
      <c r="AK37" s="242"/>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66"/>
      <c r="BN37" s="2">
        <f>IF(ISBLANK(BO37),"",COUNTA(BO$2:$BO37))</f>
        <v>30</v>
      </c>
      <c r="BO37" s="4" t="s">
        <v>278</v>
      </c>
      <c r="BP37" s="5" t="s">
        <v>248</v>
      </c>
      <c r="BQ37" s="4" t="s">
        <v>256</v>
      </c>
      <c r="BR37" s="2" t="str">
        <f>IF(AP24="","",AP24)</f>
        <v/>
      </c>
      <c r="BS37" s="2" t="str">
        <f t="shared" ca="1" si="0"/>
        <v>$BR$37</v>
      </c>
      <c r="BT37" s="6"/>
      <c r="BU37" s="6"/>
    </row>
    <row r="38" spans="1:73" ht="10.15" customHeight="1">
      <c r="BN38" s="2">
        <f>IF(ISBLANK(BO38),"",COUNTA(BO$2:$BO38))</f>
        <v>31</v>
      </c>
      <c r="BO38" s="4" t="s">
        <v>279</v>
      </c>
      <c r="BP38" s="5" t="s">
        <v>248</v>
      </c>
      <c r="BQ38" s="4" t="s">
        <v>260</v>
      </c>
      <c r="BR38" s="2" t="str">
        <f>IF(AND(AU24="☑",AZ24="☑"),"エラー",IF(AND(AU24="☑",AZ24&lt;&gt;"☑"),"合格",IF(AND(AU24&lt;&gt;"☑",AZ24="☑"),"不合格","")))</f>
        <v/>
      </c>
      <c r="BS38" s="2" t="str">
        <f t="shared" ca="1" si="0"/>
        <v>$BR$38</v>
      </c>
      <c r="BT38" s="6"/>
      <c r="BU38" s="6"/>
    </row>
    <row r="39" spans="1:73" ht="13.5" customHeight="1" thickBot="1">
      <c r="A39" s="267" t="s">
        <v>280</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7"/>
      <c r="AF39" s="267"/>
      <c r="AG39" s="267"/>
      <c r="AH39" s="267"/>
      <c r="AI39" s="267"/>
      <c r="AJ39" s="267"/>
      <c r="AK39" s="267"/>
      <c r="AL39" s="267"/>
      <c r="AM39" s="267"/>
      <c r="AN39" s="267"/>
      <c r="AO39" s="267"/>
      <c r="AP39" s="267"/>
      <c r="AQ39" s="267"/>
      <c r="AR39" s="267"/>
      <c r="AS39" s="267"/>
      <c r="AT39" s="267"/>
      <c r="AU39" s="267"/>
      <c r="AV39" s="267"/>
      <c r="AW39" s="267"/>
      <c r="AX39" s="267"/>
      <c r="AY39" s="267"/>
      <c r="AZ39" s="267"/>
      <c r="BA39" s="267"/>
      <c r="BB39" s="267"/>
      <c r="BC39" s="267"/>
      <c r="BD39" s="267"/>
      <c r="BE39" s="267"/>
      <c r="BF39" s="267"/>
      <c r="BG39" s="267"/>
      <c r="BH39" s="267"/>
      <c r="BI39" s="267"/>
      <c r="BJ39" s="267"/>
      <c r="BK39" s="267"/>
      <c r="BL39" s="267"/>
      <c r="BN39" s="2">
        <f>IF(ISBLANK(BO39),"",COUNTA(BO$2:$BO39))</f>
        <v>32</v>
      </c>
      <c r="BO39" s="4" t="s">
        <v>281</v>
      </c>
      <c r="BP39" s="5" t="s">
        <v>248</v>
      </c>
      <c r="BQ39" s="4" t="s">
        <v>262</v>
      </c>
      <c r="BR39" s="2" t="str">
        <f>IF(BE24="","",BE24)</f>
        <v/>
      </c>
      <c r="BS39" s="2" t="str">
        <f t="shared" ca="1" si="0"/>
        <v>$BR$39</v>
      </c>
      <c r="BT39" s="6"/>
      <c r="BU39" s="6"/>
    </row>
    <row r="40" spans="1:73" ht="13.5" customHeight="1">
      <c r="A40" s="137" t="s">
        <v>265</v>
      </c>
      <c r="B40" s="254"/>
      <c r="C40" s="254"/>
      <c r="D40" s="254"/>
      <c r="E40" s="254"/>
      <c r="F40" s="254"/>
      <c r="G40" s="254"/>
      <c r="H40" s="254"/>
      <c r="I40" s="254"/>
      <c r="J40" s="254"/>
      <c r="K40" s="255"/>
      <c r="L40" s="258" t="s">
        <v>266</v>
      </c>
      <c r="M40" s="254"/>
      <c r="N40" s="254"/>
      <c r="O40" s="254"/>
      <c r="P40" s="254"/>
      <c r="Q40" s="255"/>
      <c r="R40" s="258" t="s">
        <v>282</v>
      </c>
      <c r="S40" s="138"/>
      <c r="T40" s="138"/>
      <c r="U40" s="138"/>
      <c r="V40" s="138"/>
      <c r="W40" s="138"/>
      <c r="X40" s="138"/>
      <c r="Y40" s="138"/>
      <c r="Z40" s="258" t="s">
        <v>283</v>
      </c>
      <c r="AA40" s="138"/>
      <c r="AB40" s="138"/>
      <c r="AC40" s="138"/>
      <c r="AD40" s="138"/>
      <c r="AE40" s="138"/>
      <c r="AF40" s="138"/>
      <c r="AG40" s="258" t="s">
        <v>284</v>
      </c>
      <c r="AH40" s="254"/>
      <c r="AI40" s="254"/>
      <c r="AJ40" s="254"/>
      <c r="AK40" s="254"/>
      <c r="AL40" s="254"/>
      <c r="AM40" s="254"/>
      <c r="AN40" s="254"/>
      <c r="AO40" s="254"/>
      <c r="AP40" s="254"/>
      <c r="AQ40" s="254"/>
      <c r="AR40" s="254"/>
      <c r="AS40" s="254"/>
      <c r="AT40" s="255"/>
      <c r="AU40" s="260" t="s">
        <v>285</v>
      </c>
      <c r="AV40" s="260"/>
      <c r="AW40" s="260"/>
      <c r="AX40" s="260"/>
      <c r="AY40" s="260"/>
      <c r="AZ40" s="260"/>
      <c r="BA40" s="260"/>
      <c r="BB40" s="260"/>
      <c r="BC40" s="260"/>
      <c r="BD40" s="260"/>
      <c r="BE40" s="260"/>
      <c r="BF40" s="108" t="s">
        <v>286</v>
      </c>
      <c r="BG40" s="100"/>
      <c r="BH40" s="100"/>
      <c r="BI40" s="100"/>
      <c r="BJ40" s="100"/>
      <c r="BK40" s="100"/>
      <c r="BL40" s="207"/>
      <c r="BN40" s="2">
        <f>IF(ISBLANK(BO40),"",COUNTA(BO$2:$BO40))</f>
        <v>33</v>
      </c>
      <c r="BO40" s="5" t="s">
        <v>287</v>
      </c>
      <c r="BP40" s="5" t="s">
        <v>52</v>
      </c>
      <c r="BQ40" s="5" t="s">
        <v>53</v>
      </c>
      <c r="BR40" s="2" t="str">
        <f>IF(A31="","",A31)</f>
        <v/>
      </c>
      <c r="BS40" s="2" t="str">
        <f ca="1">CELL("address",BR40)</f>
        <v>$BR$40</v>
      </c>
      <c r="BT40" s="6"/>
      <c r="BU40" s="6"/>
    </row>
    <row r="41" spans="1:73" ht="13.5" customHeight="1">
      <c r="A41" s="256"/>
      <c r="B41" s="211"/>
      <c r="C41" s="211"/>
      <c r="D41" s="211"/>
      <c r="E41" s="211"/>
      <c r="F41" s="211"/>
      <c r="G41" s="211"/>
      <c r="H41" s="211"/>
      <c r="I41" s="211"/>
      <c r="J41" s="211"/>
      <c r="K41" s="257"/>
      <c r="L41" s="210"/>
      <c r="M41" s="211"/>
      <c r="N41" s="211"/>
      <c r="O41" s="211"/>
      <c r="P41" s="211"/>
      <c r="Q41" s="257"/>
      <c r="R41" s="259"/>
      <c r="S41" s="141"/>
      <c r="T41" s="141"/>
      <c r="U41" s="141"/>
      <c r="V41" s="141"/>
      <c r="W41" s="141"/>
      <c r="X41" s="141"/>
      <c r="Y41" s="141"/>
      <c r="Z41" s="259"/>
      <c r="AA41" s="141"/>
      <c r="AB41" s="141"/>
      <c r="AC41" s="141"/>
      <c r="AD41" s="141"/>
      <c r="AE41" s="141"/>
      <c r="AF41" s="141"/>
      <c r="AG41" s="210"/>
      <c r="AH41" s="211"/>
      <c r="AI41" s="211"/>
      <c r="AJ41" s="211"/>
      <c r="AK41" s="211"/>
      <c r="AL41" s="211"/>
      <c r="AM41" s="211"/>
      <c r="AN41" s="211"/>
      <c r="AO41" s="211"/>
      <c r="AP41" s="211"/>
      <c r="AQ41" s="211"/>
      <c r="AR41" s="211"/>
      <c r="AS41" s="211"/>
      <c r="AT41" s="257"/>
      <c r="AU41" s="261"/>
      <c r="AV41" s="261"/>
      <c r="AW41" s="261"/>
      <c r="AX41" s="261"/>
      <c r="AY41" s="261"/>
      <c r="AZ41" s="261"/>
      <c r="BA41" s="261"/>
      <c r="BB41" s="261"/>
      <c r="BC41" s="261"/>
      <c r="BD41" s="261"/>
      <c r="BE41" s="261"/>
      <c r="BF41" s="110"/>
      <c r="BG41" s="106"/>
      <c r="BH41" s="106"/>
      <c r="BI41" s="106"/>
      <c r="BJ41" s="106"/>
      <c r="BK41" s="106"/>
      <c r="BL41" s="209"/>
      <c r="BN41" s="2">
        <f>IF(ISBLANK(BO41),"",COUNTA(BO$2:$BO41))</f>
        <v>34</v>
      </c>
      <c r="BO41" s="5" t="s">
        <v>288</v>
      </c>
      <c r="BP41" s="5" t="s">
        <v>52</v>
      </c>
      <c r="BQ41" s="5" t="s">
        <v>53</v>
      </c>
      <c r="BR41" s="2" t="str">
        <f>IF(L31="","",L31)</f>
        <v/>
      </c>
      <c r="BS41" s="2" t="str">
        <f t="shared" ca="1" si="0"/>
        <v>$BR$41</v>
      </c>
      <c r="BT41" s="6"/>
      <c r="BU41" s="6"/>
    </row>
    <row r="42" spans="1:73" ht="19.5" customHeight="1">
      <c r="A42" s="248"/>
      <c r="B42" s="249"/>
      <c r="C42" s="249"/>
      <c r="D42" s="249"/>
      <c r="E42" s="249"/>
      <c r="F42" s="249"/>
      <c r="G42" s="249"/>
      <c r="H42" s="249"/>
      <c r="I42" s="249"/>
      <c r="J42" s="249"/>
      <c r="K42" s="249"/>
      <c r="L42" s="236"/>
      <c r="M42" s="237"/>
      <c r="N42" s="237"/>
      <c r="O42" s="237"/>
      <c r="P42" s="237"/>
      <c r="Q42" s="238"/>
      <c r="R42" s="251"/>
      <c r="S42" s="252"/>
      <c r="T42" s="252"/>
      <c r="U42" s="252"/>
      <c r="V42" s="252"/>
      <c r="W42" s="252"/>
      <c r="X42" s="252"/>
      <c r="Y42" s="253"/>
      <c r="Z42" s="236"/>
      <c r="AA42" s="237"/>
      <c r="AB42" s="237"/>
      <c r="AC42" s="237"/>
      <c r="AD42" s="237"/>
      <c r="AE42" s="237"/>
      <c r="AF42" s="237"/>
      <c r="AG42" s="249"/>
      <c r="AH42" s="249"/>
      <c r="AI42" s="249"/>
      <c r="AJ42" s="249"/>
      <c r="AK42" s="249"/>
      <c r="AL42" s="249"/>
      <c r="AM42" s="249"/>
      <c r="AN42" s="249"/>
      <c r="AO42" s="249"/>
      <c r="AP42" s="249"/>
      <c r="AQ42" s="249"/>
      <c r="AR42" s="249"/>
      <c r="AS42" s="249"/>
      <c r="AT42" s="236"/>
      <c r="AU42" s="250"/>
      <c r="AV42" s="250"/>
      <c r="AW42" s="250"/>
      <c r="AX42" s="250"/>
      <c r="AY42" s="250"/>
      <c r="AZ42" s="250"/>
      <c r="BA42" s="250"/>
      <c r="BB42" s="250"/>
      <c r="BC42" s="250"/>
      <c r="BD42" s="250"/>
      <c r="BE42" s="250"/>
      <c r="BF42" s="245" t="s">
        <v>21</v>
      </c>
      <c r="BG42" s="246"/>
      <c r="BH42" s="246"/>
      <c r="BI42" s="246"/>
      <c r="BJ42" s="246"/>
      <c r="BK42" s="246"/>
      <c r="BL42" s="247"/>
      <c r="BN42" s="2">
        <f>IF(ISBLANK(BO42),"",COUNTA(BO$2:$BO42))</f>
        <v>35</v>
      </c>
      <c r="BO42" s="5" t="s">
        <v>289</v>
      </c>
      <c r="BP42" s="5" t="s">
        <v>52</v>
      </c>
      <c r="BQ42" s="5" t="s">
        <v>53</v>
      </c>
      <c r="BR42" s="2" t="str">
        <f>IF(ISBLANK(R31),"",TEXT(R31,"YYYY/MM/DD"))</f>
        <v/>
      </c>
      <c r="BS42" s="2" t="str">
        <f t="shared" ca="1" si="0"/>
        <v>$BR$42</v>
      </c>
      <c r="BT42" s="6"/>
      <c r="BU42" s="6"/>
    </row>
    <row r="43" spans="1:73" ht="19.5" customHeight="1">
      <c r="A43" s="248"/>
      <c r="B43" s="249"/>
      <c r="C43" s="249"/>
      <c r="D43" s="249"/>
      <c r="E43" s="249"/>
      <c r="F43" s="249"/>
      <c r="G43" s="249"/>
      <c r="H43" s="249"/>
      <c r="I43" s="249"/>
      <c r="J43" s="249"/>
      <c r="K43" s="249"/>
      <c r="L43" s="236"/>
      <c r="M43" s="237"/>
      <c r="N43" s="237"/>
      <c r="O43" s="237"/>
      <c r="P43" s="237"/>
      <c r="Q43" s="238"/>
      <c r="R43" s="239"/>
      <c r="S43" s="240"/>
      <c r="T43" s="240"/>
      <c r="U43" s="240"/>
      <c r="V43" s="240"/>
      <c r="W43" s="240"/>
      <c r="X43" s="240"/>
      <c r="Y43" s="241"/>
      <c r="Z43" s="236"/>
      <c r="AA43" s="237"/>
      <c r="AB43" s="237"/>
      <c r="AC43" s="237"/>
      <c r="AD43" s="237"/>
      <c r="AE43" s="237"/>
      <c r="AF43" s="237"/>
      <c r="AG43" s="249"/>
      <c r="AH43" s="249"/>
      <c r="AI43" s="249"/>
      <c r="AJ43" s="249"/>
      <c r="AK43" s="249"/>
      <c r="AL43" s="249"/>
      <c r="AM43" s="249"/>
      <c r="AN43" s="249"/>
      <c r="AO43" s="249"/>
      <c r="AP43" s="249"/>
      <c r="AQ43" s="249"/>
      <c r="AR43" s="249"/>
      <c r="AS43" s="249"/>
      <c r="AT43" s="236"/>
      <c r="AU43" s="250"/>
      <c r="AV43" s="250"/>
      <c r="AW43" s="250"/>
      <c r="AX43" s="250"/>
      <c r="AY43" s="250"/>
      <c r="AZ43" s="250"/>
      <c r="BA43" s="250"/>
      <c r="BB43" s="250"/>
      <c r="BC43" s="250"/>
      <c r="BD43" s="250"/>
      <c r="BE43" s="250"/>
      <c r="BF43" s="245" t="s">
        <v>21</v>
      </c>
      <c r="BG43" s="246"/>
      <c r="BH43" s="246"/>
      <c r="BI43" s="246"/>
      <c r="BJ43" s="246"/>
      <c r="BK43" s="246"/>
      <c r="BL43" s="247"/>
      <c r="BN43" s="2">
        <f>IF(ISBLANK(BO43),"",COUNTA(BO$2:$BO43))</f>
        <v>36</v>
      </c>
      <c r="BO43" s="5" t="s">
        <v>290</v>
      </c>
      <c r="BP43" s="5" t="s">
        <v>52</v>
      </c>
      <c r="BQ43" s="5" t="s">
        <v>53</v>
      </c>
      <c r="BR43" s="2" t="str">
        <f>IF(Z31="","",Z31)</f>
        <v/>
      </c>
      <c r="BS43" s="2" t="str">
        <f t="shared" ca="1" si="0"/>
        <v>$BR$43</v>
      </c>
      <c r="BT43" s="6"/>
      <c r="BU43" s="6"/>
    </row>
    <row r="44" spans="1:73" ht="19.5" customHeight="1">
      <c r="A44" s="248"/>
      <c r="B44" s="249"/>
      <c r="C44" s="249"/>
      <c r="D44" s="249"/>
      <c r="E44" s="249"/>
      <c r="F44" s="249"/>
      <c r="G44" s="249"/>
      <c r="H44" s="249"/>
      <c r="I44" s="249"/>
      <c r="J44" s="249"/>
      <c r="K44" s="249"/>
      <c r="L44" s="236"/>
      <c r="M44" s="237"/>
      <c r="N44" s="237"/>
      <c r="O44" s="237"/>
      <c r="P44" s="237"/>
      <c r="Q44" s="238"/>
      <c r="R44" s="239"/>
      <c r="S44" s="240"/>
      <c r="T44" s="240"/>
      <c r="U44" s="240"/>
      <c r="V44" s="240"/>
      <c r="W44" s="240"/>
      <c r="X44" s="240"/>
      <c r="Y44" s="241"/>
      <c r="Z44" s="236"/>
      <c r="AA44" s="237"/>
      <c r="AB44" s="237"/>
      <c r="AC44" s="237"/>
      <c r="AD44" s="237"/>
      <c r="AE44" s="237"/>
      <c r="AF44" s="237"/>
      <c r="AG44" s="249"/>
      <c r="AH44" s="249"/>
      <c r="AI44" s="249"/>
      <c r="AJ44" s="249"/>
      <c r="AK44" s="249"/>
      <c r="AL44" s="249"/>
      <c r="AM44" s="249"/>
      <c r="AN44" s="249"/>
      <c r="AO44" s="249"/>
      <c r="AP44" s="249"/>
      <c r="AQ44" s="249"/>
      <c r="AR44" s="249"/>
      <c r="AS44" s="249"/>
      <c r="AT44" s="236"/>
      <c r="AU44" s="250"/>
      <c r="AV44" s="250"/>
      <c r="AW44" s="250"/>
      <c r="AX44" s="250"/>
      <c r="AY44" s="250"/>
      <c r="AZ44" s="250"/>
      <c r="BA44" s="250"/>
      <c r="BB44" s="250"/>
      <c r="BC44" s="250"/>
      <c r="BD44" s="250"/>
      <c r="BE44" s="250"/>
      <c r="BF44" s="245" t="s">
        <v>21</v>
      </c>
      <c r="BG44" s="246"/>
      <c r="BH44" s="246"/>
      <c r="BI44" s="246"/>
      <c r="BJ44" s="246"/>
      <c r="BK44" s="246"/>
      <c r="BL44" s="247"/>
      <c r="BN44" s="2">
        <f>IF(ISBLANK(BO44),"",COUNTA(BO$2:$BO44))</f>
        <v>37</v>
      </c>
      <c r="BO44" s="5" t="s">
        <v>227</v>
      </c>
      <c r="BP44" s="5" t="s">
        <v>52</v>
      </c>
      <c r="BQ44" s="5" t="s">
        <v>53</v>
      </c>
      <c r="BR44" s="2" t="str">
        <f>IF(AK31="","",AK31)</f>
        <v/>
      </c>
      <c r="BS44" s="2" t="str">
        <f t="shared" ca="1" si="0"/>
        <v>$BR$44</v>
      </c>
      <c r="BT44" s="6"/>
      <c r="BU44" s="6"/>
    </row>
    <row r="45" spans="1:73" ht="19.5" customHeight="1" thickBot="1">
      <c r="A45" s="234"/>
      <c r="B45" s="235"/>
      <c r="C45" s="235"/>
      <c r="D45" s="235"/>
      <c r="E45" s="235"/>
      <c r="F45" s="235"/>
      <c r="G45" s="235"/>
      <c r="H45" s="235"/>
      <c r="I45" s="235"/>
      <c r="J45" s="235"/>
      <c r="K45" s="235"/>
      <c r="L45" s="236"/>
      <c r="M45" s="237"/>
      <c r="N45" s="237"/>
      <c r="O45" s="237"/>
      <c r="P45" s="237"/>
      <c r="Q45" s="238"/>
      <c r="R45" s="239"/>
      <c r="S45" s="240"/>
      <c r="T45" s="240"/>
      <c r="U45" s="240"/>
      <c r="V45" s="240"/>
      <c r="W45" s="240"/>
      <c r="X45" s="240"/>
      <c r="Y45" s="241"/>
      <c r="Z45" s="242"/>
      <c r="AA45" s="243"/>
      <c r="AB45" s="243"/>
      <c r="AC45" s="243"/>
      <c r="AD45" s="243"/>
      <c r="AE45" s="243"/>
      <c r="AF45" s="243"/>
      <c r="AG45" s="235"/>
      <c r="AH45" s="235"/>
      <c r="AI45" s="235"/>
      <c r="AJ45" s="235"/>
      <c r="AK45" s="235"/>
      <c r="AL45" s="235"/>
      <c r="AM45" s="235"/>
      <c r="AN45" s="235"/>
      <c r="AO45" s="235"/>
      <c r="AP45" s="235"/>
      <c r="AQ45" s="235"/>
      <c r="AR45" s="235"/>
      <c r="AS45" s="235"/>
      <c r="AT45" s="242"/>
      <c r="AU45" s="244"/>
      <c r="AV45" s="244"/>
      <c r="AW45" s="244"/>
      <c r="AX45" s="244"/>
      <c r="AY45" s="244"/>
      <c r="AZ45" s="244"/>
      <c r="BA45" s="244"/>
      <c r="BB45" s="244"/>
      <c r="BC45" s="244"/>
      <c r="BD45" s="244"/>
      <c r="BE45" s="244"/>
      <c r="BF45" s="231" t="s">
        <v>21</v>
      </c>
      <c r="BG45" s="232"/>
      <c r="BH45" s="232"/>
      <c r="BI45" s="232"/>
      <c r="BJ45" s="232"/>
      <c r="BK45" s="232"/>
      <c r="BL45" s="233"/>
      <c r="BN45" s="2">
        <f>IF(ISBLANK(BO45),"",COUNTA(BO$2:$BO45))</f>
        <v>38</v>
      </c>
      <c r="BO45" s="5" t="s">
        <v>291</v>
      </c>
      <c r="BP45" s="5" t="s">
        <v>52</v>
      </c>
      <c r="BQ45" s="5" t="s">
        <v>53</v>
      </c>
      <c r="BR45" s="2" t="str">
        <f>IF(A32="","",A32)</f>
        <v/>
      </c>
      <c r="BS45" s="2" t="str">
        <f t="shared" ca="1" si="0"/>
        <v>$BR$45</v>
      </c>
      <c r="BT45" s="6"/>
      <c r="BU45" s="6"/>
    </row>
    <row r="46" spans="1:73" ht="13.5" customHeight="1">
      <c r="BN46" s="2">
        <f>IF(ISBLANK(BO46),"",COUNTA(BO$2:$BO46))</f>
        <v>39</v>
      </c>
      <c r="BO46" s="5" t="s">
        <v>292</v>
      </c>
      <c r="BP46" s="5" t="s">
        <v>52</v>
      </c>
      <c r="BQ46" s="5" t="s">
        <v>53</v>
      </c>
      <c r="BR46" s="2" t="str">
        <f>IF(L32="","",L32)</f>
        <v/>
      </c>
      <c r="BS46" s="2" t="str">
        <f t="shared" ca="1" si="0"/>
        <v>$BR$46</v>
      </c>
      <c r="BT46" s="6"/>
      <c r="BU46" s="6"/>
    </row>
    <row r="47" spans="1:73" ht="13.5" customHeight="1">
      <c r="BN47" s="2">
        <f>IF(ISBLANK(BO47),"",COUNTA(BO$2:$BO47))</f>
        <v>40</v>
      </c>
      <c r="BO47" s="5" t="s">
        <v>293</v>
      </c>
      <c r="BP47" s="5" t="s">
        <v>52</v>
      </c>
      <c r="BQ47" s="5" t="s">
        <v>53</v>
      </c>
      <c r="BR47" s="2" t="str">
        <f>IF(ISBLANK(R32), "",TEXT(R32,"YYYY/MM/DD"))</f>
        <v/>
      </c>
      <c r="BS47" s="2" t="str">
        <f t="shared" ca="1" si="0"/>
        <v>$BR$47</v>
      </c>
      <c r="BT47" s="6"/>
      <c r="BU47" s="6"/>
    </row>
    <row r="48" spans="1:73" ht="13.5" customHeight="1">
      <c r="BN48" s="2">
        <f>IF(ISBLANK(BO48),"",COUNTA(BO$2:$BO48))</f>
        <v>41</v>
      </c>
      <c r="BO48" s="5" t="s">
        <v>294</v>
      </c>
      <c r="BP48" s="5" t="s">
        <v>52</v>
      </c>
      <c r="BQ48" s="5" t="s">
        <v>53</v>
      </c>
      <c r="BR48" s="2" t="str">
        <f>IF(Z32="","",Z32)</f>
        <v/>
      </c>
      <c r="BS48" s="2" t="str">
        <f t="shared" ca="1" si="0"/>
        <v>$BR$48</v>
      </c>
      <c r="BT48" s="6"/>
      <c r="BU48" s="6"/>
    </row>
    <row r="49" spans="66:73" ht="13.5" customHeight="1">
      <c r="BN49" s="2">
        <f>IF(ISBLANK(BO49),"",COUNTA(BO$2:$BO49))</f>
        <v>42</v>
      </c>
      <c r="BO49" s="5" t="s">
        <v>229</v>
      </c>
      <c r="BP49" s="5" t="s">
        <v>52</v>
      </c>
      <c r="BQ49" s="5" t="s">
        <v>53</v>
      </c>
      <c r="BR49" s="2" t="str">
        <f>IF(AK32="","",AK32)</f>
        <v/>
      </c>
      <c r="BS49" s="2" t="str">
        <f t="shared" ca="1" si="0"/>
        <v>$BR$49</v>
      </c>
      <c r="BT49" s="6"/>
      <c r="BU49" s="6"/>
    </row>
    <row r="50" spans="66:73" ht="13.5" customHeight="1">
      <c r="BN50" s="2">
        <f>IF(ISBLANK(BO50),"",COUNTA(BO$2:$BO50))</f>
        <v>43</v>
      </c>
      <c r="BO50" s="5" t="s">
        <v>295</v>
      </c>
      <c r="BP50" s="5" t="s">
        <v>52</v>
      </c>
      <c r="BQ50" s="5" t="s">
        <v>53</v>
      </c>
      <c r="BR50" s="2" t="str">
        <f>IF(A33="","",A33)</f>
        <v/>
      </c>
      <c r="BS50" s="2" t="str">
        <f t="shared" ca="1" si="0"/>
        <v>$BR$50</v>
      </c>
      <c r="BT50" s="6"/>
      <c r="BU50" s="6"/>
    </row>
    <row r="51" spans="66:73" ht="13.5" customHeight="1">
      <c r="BN51" s="2">
        <f>IF(ISBLANK(BO51),"",COUNTA(BO$2:$BO51))</f>
        <v>44</v>
      </c>
      <c r="BO51" s="5" t="s">
        <v>296</v>
      </c>
      <c r="BP51" s="5" t="s">
        <v>52</v>
      </c>
      <c r="BQ51" s="5" t="s">
        <v>53</v>
      </c>
      <c r="BR51" s="2" t="str">
        <f>IF(L33="","",L33)</f>
        <v/>
      </c>
      <c r="BS51" s="2" t="str">
        <f t="shared" ca="1" si="0"/>
        <v>$BR$51</v>
      </c>
      <c r="BT51" s="6"/>
      <c r="BU51" s="6"/>
    </row>
    <row r="52" spans="66:73" ht="13.5" customHeight="1">
      <c r="BN52" s="2">
        <f>IF(ISBLANK(BO52),"",COUNTA(BO$2:$BO52))</f>
        <v>45</v>
      </c>
      <c r="BO52" s="5" t="s">
        <v>297</v>
      </c>
      <c r="BP52" s="5" t="s">
        <v>52</v>
      </c>
      <c r="BQ52" s="5" t="s">
        <v>53</v>
      </c>
      <c r="BR52" s="2" t="str">
        <f>IF(ISBLANK(R33), "",TEXT(R33,"YYYY/MM/DD"))</f>
        <v/>
      </c>
      <c r="BS52" s="2" t="str">
        <f t="shared" ca="1" si="0"/>
        <v>$BR$52</v>
      </c>
      <c r="BT52" s="6"/>
      <c r="BU52" s="6"/>
    </row>
    <row r="53" spans="66:73" ht="13.5" customHeight="1">
      <c r="BN53" s="2">
        <f>IF(ISBLANK(BO53),"",COUNTA(BO$2:$BO53))</f>
        <v>46</v>
      </c>
      <c r="BO53" s="5" t="s">
        <v>298</v>
      </c>
      <c r="BP53" s="5" t="s">
        <v>52</v>
      </c>
      <c r="BQ53" s="5" t="s">
        <v>53</v>
      </c>
      <c r="BR53" s="2" t="str">
        <f>IF(Z33="","",Z33)</f>
        <v/>
      </c>
      <c r="BS53" s="2" t="str">
        <f t="shared" ca="1" si="0"/>
        <v>$BR$53</v>
      </c>
      <c r="BT53" s="6"/>
      <c r="BU53" s="6"/>
    </row>
    <row r="54" spans="66:73" ht="13.5" customHeight="1">
      <c r="BN54" s="2">
        <f>IF(ISBLANK(BO54),"",COUNTA(BO$2:$BO54))</f>
        <v>47</v>
      </c>
      <c r="BO54" s="5" t="s">
        <v>230</v>
      </c>
      <c r="BP54" s="5" t="s">
        <v>52</v>
      </c>
      <c r="BQ54" s="5" t="s">
        <v>53</v>
      </c>
      <c r="BR54" s="2" t="str">
        <f>IF(AK33="","",AK33)</f>
        <v/>
      </c>
      <c r="BS54" s="2" t="str">
        <f t="shared" ca="1" si="0"/>
        <v>$BR$54</v>
      </c>
      <c r="BT54" s="6"/>
      <c r="BU54" s="6"/>
    </row>
    <row r="55" spans="66:73" ht="13.5" customHeight="1">
      <c r="BN55" s="2">
        <f>IF(ISBLANK(BO55),"",COUNTA(BO$2:$BO55))</f>
        <v>48</v>
      </c>
      <c r="BO55" s="5" t="s">
        <v>299</v>
      </c>
      <c r="BP55" s="5" t="s">
        <v>52</v>
      </c>
      <c r="BQ55" s="5" t="s">
        <v>53</v>
      </c>
      <c r="BR55" s="2" t="str">
        <f>IF(A34="","",A34)</f>
        <v/>
      </c>
      <c r="BS55" s="2" t="str">
        <f t="shared" ca="1" si="0"/>
        <v>$BR$55</v>
      </c>
      <c r="BT55" s="6"/>
      <c r="BU55" s="6"/>
    </row>
    <row r="56" spans="66:73" ht="13.5" customHeight="1">
      <c r="BN56" s="2">
        <f>IF(ISBLANK(BO56),"",COUNTA(BO$2:$BO56))</f>
        <v>49</v>
      </c>
      <c r="BO56" s="5" t="s">
        <v>300</v>
      </c>
      <c r="BP56" s="5" t="s">
        <v>52</v>
      </c>
      <c r="BQ56" s="5" t="s">
        <v>53</v>
      </c>
      <c r="BR56" s="2" t="str">
        <f>IF(L34="","",L34)</f>
        <v/>
      </c>
      <c r="BS56" s="2" t="str">
        <f t="shared" ca="1" si="0"/>
        <v>$BR$56</v>
      </c>
      <c r="BT56" s="6"/>
      <c r="BU56" s="6"/>
    </row>
    <row r="57" spans="66:73" ht="13.5" customHeight="1">
      <c r="BN57" s="2">
        <f>IF(ISBLANK(BO57),"",COUNTA(BO$2:$BO57))</f>
        <v>50</v>
      </c>
      <c r="BO57" s="5" t="s">
        <v>301</v>
      </c>
      <c r="BP57" s="5" t="s">
        <v>52</v>
      </c>
      <c r="BQ57" s="5" t="s">
        <v>53</v>
      </c>
      <c r="BR57" s="2" t="str">
        <f>IF(ISBLANK(R34), "",TEXT(R34,"YYYY/MM/DD"))</f>
        <v/>
      </c>
      <c r="BS57" s="2" t="str">
        <f t="shared" ca="1" si="0"/>
        <v>$BR$57</v>
      </c>
      <c r="BT57" s="6"/>
      <c r="BU57" s="6"/>
    </row>
    <row r="58" spans="66:73" ht="13.5" customHeight="1">
      <c r="BN58" s="2">
        <f>IF(ISBLANK(BO58),"",COUNTA(BO$2:$BO58))</f>
        <v>51</v>
      </c>
      <c r="BO58" s="5" t="s">
        <v>302</v>
      </c>
      <c r="BP58" s="5" t="s">
        <v>52</v>
      </c>
      <c r="BQ58" s="5" t="s">
        <v>53</v>
      </c>
      <c r="BR58" s="2" t="str">
        <f>IF(Z34="","",Z34)</f>
        <v/>
      </c>
      <c r="BS58" s="2" t="str">
        <f t="shared" ca="1" si="0"/>
        <v>$BR$58</v>
      </c>
      <c r="BT58" s="6"/>
      <c r="BU58" s="6"/>
    </row>
    <row r="59" spans="66:73" ht="13.5" customHeight="1">
      <c r="BN59" s="2">
        <f>IF(ISBLANK(BO59),"",COUNTA(BO$2:$BO59))</f>
        <v>52</v>
      </c>
      <c r="BO59" s="5" t="s">
        <v>303</v>
      </c>
      <c r="BP59" s="5" t="s">
        <v>52</v>
      </c>
      <c r="BQ59" s="5" t="s">
        <v>53</v>
      </c>
      <c r="BR59" s="2" t="str">
        <f>IF(AK34="","",AK34)</f>
        <v/>
      </c>
      <c r="BS59" s="2" t="str">
        <f t="shared" ca="1" si="0"/>
        <v>$BR$59</v>
      </c>
      <c r="BT59" s="6"/>
      <c r="BU59" s="6"/>
    </row>
    <row r="60" spans="66:73" ht="13.5" customHeight="1">
      <c r="BN60" s="2">
        <f>IF(ISBLANK(BO60),"",COUNTA(BO$2:$BO60))</f>
        <v>53</v>
      </c>
      <c r="BO60" s="5" t="s">
        <v>304</v>
      </c>
      <c r="BP60" s="5" t="s">
        <v>52</v>
      </c>
      <c r="BQ60" s="5" t="s">
        <v>53</v>
      </c>
      <c r="BR60" s="2" t="str">
        <f>IF(A35="","",A35)</f>
        <v/>
      </c>
      <c r="BS60" s="2" t="str">
        <f t="shared" ca="1" si="0"/>
        <v>$BR$60</v>
      </c>
      <c r="BT60" s="6"/>
      <c r="BU60" s="6"/>
    </row>
    <row r="61" spans="66:73" ht="13.5" customHeight="1">
      <c r="BN61" s="2">
        <f>IF(ISBLANK(BO61),"",COUNTA(BO$2:$BO61))</f>
        <v>54</v>
      </c>
      <c r="BO61" s="5" t="s">
        <v>305</v>
      </c>
      <c r="BP61" s="5" t="s">
        <v>52</v>
      </c>
      <c r="BQ61" s="5" t="s">
        <v>53</v>
      </c>
      <c r="BR61" s="2" t="str">
        <f>IF(L35="","",L35)</f>
        <v/>
      </c>
      <c r="BS61" s="2" t="str">
        <f t="shared" ca="1" si="0"/>
        <v>$BR$61</v>
      </c>
      <c r="BT61" s="6"/>
      <c r="BU61" s="6"/>
    </row>
    <row r="62" spans="66:73" ht="13.5" customHeight="1">
      <c r="BN62" s="2">
        <f>IF(ISBLANK(BO62),"",COUNTA(BO$2:$BO62))</f>
        <v>55</v>
      </c>
      <c r="BO62" s="5" t="s">
        <v>306</v>
      </c>
      <c r="BP62" s="5" t="s">
        <v>52</v>
      </c>
      <c r="BQ62" s="5" t="s">
        <v>53</v>
      </c>
      <c r="BR62" s="2" t="str">
        <f>IF(ISBLANK(R35), "",TEXT(R35,"YYYY/MM/DD"))</f>
        <v/>
      </c>
      <c r="BS62" s="2" t="str">
        <f t="shared" ca="1" si="0"/>
        <v>$BR$62</v>
      </c>
      <c r="BT62" s="6"/>
      <c r="BU62" s="6"/>
    </row>
    <row r="63" spans="66:73" ht="13.5" customHeight="1">
      <c r="BN63" s="2">
        <f>IF(ISBLANK(BO63),"",COUNTA(BO$2:$BO63))</f>
        <v>56</v>
      </c>
      <c r="BO63" s="5" t="s">
        <v>307</v>
      </c>
      <c r="BP63" s="5" t="s">
        <v>52</v>
      </c>
      <c r="BQ63" s="5" t="s">
        <v>53</v>
      </c>
      <c r="BR63" s="2" t="str">
        <f>IF(Z35="","",Z35)</f>
        <v/>
      </c>
      <c r="BS63" s="2" t="str">
        <f t="shared" ca="1" si="0"/>
        <v>$BR$63</v>
      </c>
      <c r="BT63" s="6"/>
      <c r="BU63" s="6"/>
    </row>
    <row r="64" spans="66:73" ht="13.5" customHeight="1">
      <c r="BN64" s="2">
        <f>IF(ISBLANK(BO64),"",COUNTA(BO$2:$BO64))</f>
        <v>57</v>
      </c>
      <c r="BO64" s="5" t="s">
        <v>308</v>
      </c>
      <c r="BP64" s="5" t="s">
        <v>52</v>
      </c>
      <c r="BQ64" s="5" t="s">
        <v>53</v>
      </c>
      <c r="BR64" s="2" t="str">
        <f>IF(AK35="","",AK35)</f>
        <v/>
      </c>
      <c r="BS64" s="2" t="str">
        <f t="shared" ca="1" si="0"/>
        <v>$BR$64</v>
      </c>
      <c r="BT64" s="6"/>
      <c r="BU64" s="6"/>
    </row>
    <row r="65" spans="66:73" ht="13.5" customHeight="1">
      <c r="BN65" s="2">
        <f>IF(ISBLANK(BO65),"",COUNTA(BO$2:$BO65))</f>
        <v>58</v>
      </c>
      <c r="BO65" s="5" t="s">
        <v>309</v>
      </c>
      <c r="BP65" s="5" t="s">
        <v>52</v>
      </c>
      <c r="BQ65" s="5" t="s">
        <v>53</v>
      </c>
      <c r="BR65" s="2" t="str">
        <f>IF(A36="","",A36)</f>
        <v/>
      </c>
      <c r="BS65" s="2" t="str">
        <f t="shared" ca="1" si="0"/>
        <v>$BR$65</v>
      </c>
      <c r="BT65" s="6"/>
      <c r="BU65" s="6"/>
    </row>
    <row r="66" spans="66:73" ht="13.5" customHeight="1">
      <c r="BN66" s="2">
        <f>IF(ISBLANK(BO66),"",COUNTA(BO$2:$BO66))</f>
        <v>59</v>
      </c>
      <c r="BO66" s="5" t="s">
        <v>310</v>
      </c>
      <c r="BP66" s="5" t="s">
        <v>52</v>
      </c>
      <c r="BQ66" s="5" t="s">
        <v>53</v>
      </c>
      <c r="BR66" s="2" t="str">
        <f>IF(L36="","",L36)</f>
        <v/>
      </c>
      <c r="BS66" s="2" t="str">
        <f t="shared" ca="1" si="0"/>
        <v>$BR$66</v>
      </c>
      <c r="BT66" s="6"/>
      <c r="BU66" s="6"/>
    </row>
    <row r="67" spans="66:73" ht="13.5" customHeight="1">
      <c r="BN67" s="2">
        <f>IF(ISBLANK(BO67),"",COUNTA(BO$2:$BO67))</f>
        <v>60</v>
      </c>
      <c r="BO67" s="5" t="s">
        <v>311</v>
      </c>
      <c r="BP67" s="5" t="s">
        <v>52</v>
      </c>
      <c r="BQ67" s="5" t="s">
        <v>53</v>
      </c>
      <c r="BR67" s="2" t="str">
        <f>IF(ISBLANK(R36), "",TEXT(R36,"YYYY/MM/DD"))</f>
        <v/>
      </c>
      <c r="BS67" s="2" t="str">
        <f t="shared" ca="1" si="0"/>
        <v>$BR$67</v>
      </c>
      <c r="BT67" s="6"/>
      <c r="BU67" s="6"/>
    </row>
    <row r="68" spans="66:73" ht="13.5" customHeight="1">
      <c r="BN68" s="2">
        <f>IF(ISBLANK(BO68),"",COUNTA(BO$2:$BO68))</f>
        <v>61</v>
      </c>
      <c r="BO68" s="5" t="s">
        <v>312</v>
      </c>
      <c r="BP68" s="5" t="s">
        <v>52</v>
      </c>
      <c r="BQ68" s="5" t="s">
        <v>53</v>
      </c>
      <c r="BR68" s="2" t="str">
        <f>IF(Z36="","",Z36)</f>
        <v/>
      </c>
      <c r="BS68" s="2" t="str">
        <f t="shared" ca="1" si="0"/>
        <v>$BR$68</v>
      </c>
      <c r="BT68" s="6"/>
      <c r="BU68" s="6"/>
    </row>
    <row r="69" spans="66:73" ht="13.5" customHeight="1">
      <c r="BN69" s="2">
        <f>IF(ISBLANK(BO69),"",COUNTA(BO$2:$BO69))</f>
        <v>62</v>
      </c>
      <c r="BO69" s="5" t="s">
        <v>313</v>
      </c>
      <c r="BP69" s="5" t="s">
        <v>52</v>
      </c>
      <c r="BQ69" s="5" t="s">
        <v>53</v>
      </c>
      <c r="BR69" s="2" t="str">
        <f>IF(AK36="","",AK36)</f>
        <v/>
      </c>
      <c r="BS69" s="2" t="str">
        <f t="shared" ca="1" si="0"/>
        <v>$BR$69</v>
      </c>
      <c r="BT69" s="6"/>
      <c r="BU69" s="6"/>
    </row>
    <row r="70" spans="66:73" ht="13.5" customHeight="1">
      <c r="BN70" s="2">
        <f>IF(ISBLANK(BO70),"",COUNTA(BO$2:$BO70))</f>
        <v>63</v>
      </c>
      <c r="BO70" s="5" t="s">
        <v>314</v>
      </c>
      <c r="BP70" s="5" t="s">
        <v>52</v>
      </c>
      <c r="BQ70" s="5" t="s">
        <v>53</v>
      </c>
      <c r="BR70" s="2" t="str">
        <f>IF(A37="","",A37)</f>
        <v/>
      </c>
      <c r="BS70" s="2" t="str">
        <f t="shared" ca="1" si="0"/>
        <v>$BR$70</v>
      </c>
      <c r="BT70" s="6"/>
      <c r="BU70" s="6"/>
    </row>
    <row r="71" spans="66:73" ht="13.5" customHeight="1">
      <c r="BN71" s="2">
        <f>IF(ISBLANK(BO71),"",COUNTA(BO$2:$BO71))</f>
        <v>64</v>
      </c>
      <c r="BO71" s="5" t="s">
        <v>315</v>
      </c>
      <c r="BP71" s="5" t="s">
        <v>52</v>
      </c>
      <c r="BQ71" s="5" t="s">
        <v>53</v>
      </c>
      <c r="BR71" s="2" t="str">
        <f>IF(L37="","",L37)</f>
        <v/>
      </c>
      <c r="BS71" s="2" t="str">
        <f t="shared" ca="1" si="0"/>
        <v>$BR$71</v>
      </c>
      <c r="BT71" s="6"/>
      <c r="BU71" s="6"/>
    </row>
    <row r="72" spans="66:73" ht="13.5" customHeight="1">
      <c r="BN72" s="2">
        <f>IF(ISBLANK(BO72),"",COUNTA(BO$2:$BO72))</f>
        <v>65</v>
      </c>
      <c r="BO72" s="5" t="s">
        <v>316</v>
      </c>
      <c r="BP72" s="5" t="s">
        <v>52</v>
      </c>
      <c r="BQ72" s="5" t="s">
        <v>53</v>
      </c>
      <c r="BR72" s="2" t="str">
        <f>IF(ISBLANK(R37), "",TEXT(R37,"YYYY/MM/DD"))</f>
        <v/>
      </c>
      <c r="BS72" s="2" t="str">
        <f t="shared" ca="1" si="0"/>
        <v>$BR$72</v>
      </c>
      <c r="BT72" s="6"/>
      <c r="BU72" s="6"/>
    </row>
    <row r="73" spans="66:73" ht="13.5" customHeight="1">
      <c r="BN73" s="2">
        <f>IF(ISBLANK(BO73),"",COUNTA(BO$2:$BO73))</f>
        <v>66</v>
      </c>
      <c r="BO73" s="5" t="s">
        <v>317</v>
      </c>
      <c r="BP73" s="5" t="s">
        <v>52</v>
      </c>
      <c r="BQ73" s="5" t="s">
        <v>53</v>
      </c>
      <c r="BR73" s="2" t="str">
        <f>IF(Z37="","",Z37)</f>
        <v/>
      </c>
      <c r="BS73" s="2" t="str">
        <f t="shared" ca="1" si="0"/>
        <v>$BR$73</v>
      </c>
      <c r="BT73" s="6"/>
      <c r="BU73" s="6"/>
    </row>
    <row r="74" spans="66:73" ht="13.5" customHeight="1">
      <c r="BN74" s="2">
        <f>IF(ISBLANK(BO74),"",COUNTA(BO$2:$BO74))</f>
        <v>67</v>
      </c>
      <c r="BO74" s="5" t="s">
        <v>318</v>
      </c>
      <c r="BP74" s="5" t="s">
        <v>52</v>
      </c>
      <c r="BQ74" s="5" t="s">
        <v>53</v>
      </c>
      <c r="BR74" s="2" t="str">
        <f>IF(AK37="","",AK37)</f>
        <v/>
      </c>
      <c r="BS74" s="2" t="str">
        <f t="shared" ca="1" si="0"/>
        <v>$BR$74</v>
      </c>
      <c r="BT74" s="6"/>
      <c r="BU74" s="6"/>
    </row>
    <row r="75" spans="66:73" ht="13.5" customHeight="1">
      <c r="BN75" s="2">
        <f>IF(ISBLANK(BO75),"",COUNTA(BO$2:$BO75))</f>
        <v>68</v>
      </c>
      <c r="BO75" s="4" t="s">
        <v>319</v>
      </c>
      <c r="BP75" s="5" t="s">
        <v>320</v>
      </c>
      <c r="BQ75" s="4" t="s">
        <v>321</v>
      </c>
      <c r="BR75" s="2" t="str">
        <f>IF(A42="","",A42)</f>
        <v/>
      </c>
      <c r="BS75" s="2" t="str">
        <f t="shared" ca="1" si="0"/>
        <v>$BR$75</v>
      </c>
      <c r="BT75" s="6"/>
      <c r="BU75" s="6"/>
    </row>
    <row r="76" spans="66:73" ht="13.5" customHeight="1">
      <c r="BN76" s="2">
        <f>IF(ISBLANK(BO76),"",COUNTA(BO$2:$BO76))</f>
        <v>69</v>
      </c>
      <c r="BO76" s="4" t="s">
        <v>322</v>
      </c>
      <c r="BP76" s="5" t="s">
        <v>320</v>
      </c>
      <c r="BQ76" s="4" t="s">
        <v>323</v>
      </c>
      <c r="BR76" s="2" t="str">
        <f>IF(L42="","",L42)</f>
        <v/>
      </c>
      <c r="BS76" s="2" t="str">
        <f t="shared" ca="1" si="0"/>
        <v>$BR$76</v>
      </c>
      <c r="BT76" s="6"/>
      <c r="BU76" s="6"/>
    </row>
    <row r="77" spans="66:73" ht="13.5" customHeight="1">
      <c r="BN77" s="2">
        <f>IF(ISBLANK(BO77),"",COUNTA(BO$2:$BO77))</f>
        <v>70</v>
      </c>
      <c r="BO77" s="4" t="s">
        <v>324</v>
      </c>
      <c r="BP77" s="5" t="s">
        <v>320</v>
      </c>
      <c r="BQ77" s="4" t="s">
        <v>325</v>
      </c>
      <c r="BR77" s="2" t="str">
        <f>IF(ISBLANK(R42), "",TEXT(R42,"YYYY/MM/DD"))</f>
        <v/>
      </c>
      <c r="BS77" s="2" t="str">
        <f t="shared" ca="1" si="0"/>
        <v>$BR$77</v>
      </c>
      <c r="BT77" s="6"/>
      <c r="BU77" s="6"/>
    </row>
    <row r="78" spans="66:73" ht="13.5" customHeight="1">
      <c r="BN78" s="2">
        <f>IF(ISBLANK(BO78),"",COUNTA(BO$2:$BO78))</f>
        <v>71</v>
      </c>
      <c r="BO78" s="4" t="s">
        <v>326</v>
      </c>
      <c r="BP78" s="5" t="s">
        <v>320</v>
      </c>
      <c r="BQ78" s="4" t="s">
        <v>327</v>
      </c>
      <c r="BR78" s="2" t="str">
        <f>IF(Z42="","",Z42)</f>
        <v/>
      </c>
      <c r="BS78" s="2" t="str">
        <f t="shared" ca="1" si="0"/>
        <v>$BR$78</v>
      </c>
      <c r="BT78" s="6"/>
      <c r="BU78" s="6"/>
    </row>
    <row r="79" spans="66:73" ht="13.5" customHeight="1">
      <c r="BN79" s="2">
        <f>IF(ISBLANK(BO79),"",COUNTA(BO$2:$BO79))</f>
        <v>72</v>
      </c>
      <c r="BO79" s="4" t="s">
        <v>328</v>
      </c>
      <c r="BP79" s="5" t="s">
        <v>320</v>
      </c>
      <c r="BQ79" s="4" t="s">
        <v>329</v>
      </c>
      <c r="BR79" s="2" t="str">
        <f>IF(AG42="","",AG42)</f>
        <v/>
      </c>
      <c r="BS79" s="2" t="str">
        <f t="shared" ca="1" si="0"/>
        <v>$BR$79</v>
      </c>
      <c r="BT79" s="6"/>
      <c r="BU79" s="6"/>
    </row>
    <row r="80" spans="66:73" ht="13.5" customHeight="1">
      <c r="BN80" s="2">
        <f>IF(ISBLANK(BO80),"",COUNTA(BO$2:$BO80))</f>
        <v>73</v>
      </c>
      <c r="BO80" s="4" t="s">
        <v>330</v>
      </c>
      <c r="BP80" s="5" t="s">
        <v>320</v>
      </c>
      <c r="BQ80" s="4" t="s">
        <v>331</v>
      </c>
      <c r="BR80" s="2" t="str">
        <f>IF(AU42="","",AU42)</f>
        <v/>
      </c>
      <c r="BS80" s="2" t="str">
        <f t="shared" ca="1" si="0"/>
        <v>$BR$80</v>
      </c>
      <c r="BT80" s="6"/>
      <c r="BU80" s="6"/>
    </row>
    <row r="81" spans="66:73" ht="13.5" customHeight="1">
      <c r="BN81" s="2">
        <f>IF(ISBLANK(BO81),"",COUNTA(BO$2:$BO81))</f>
        <v>74</v>
      </c>
      <c r="BO81" s="4" t="s">
        <v>332</v>
      </c>
      <c r="BP81" s="5" t="s">
        <v>320</v>
      </c>
      <c r="BQ81" s="4" t="s">
        <v>333</v>
      </c>
      <c r="BR81" s="2" t="str">
        <f>IF(BF42="☑","有","無")</f>
        <v>無</v>
      </c>
      <c r="BS81" s="2" t="str">
        <f t="shared" ca="1" si="0"/>
        <v>$BR$81</v>
      </c>
      <c r="BT81" s="6"/>
      <c r="BU81" s="6"/>
    </row>
    <row r="82" spans="66:73" ht="13.5" customHeight="1">
      <c r="BN82" s="2">
        <f>IF(ISBLANK(BO82),"",COUNTA(BO$2:$BO82))</f>
        <v>75</v>
      </c>
      <c r="BO82" s="4" t="s">
        <v>334</v>
      </c>
      <c r="BP82" s="5" t="s">
        <v>320</v>
      </c>
      <c r="BQ82" s="4" t="s">
        <v>321</v>
      </c>
      <c r="BR82" s="2" t="str">
        <f>IF(A43="","",A43)</f>
        <v/>
      </c>
      <c r="BS82" s="2" t="str">
        <f t="shared" ca="1" si="0"/>
        <v>$BR$82</v>
      </c>
      <c r="BT82" s="6"/>
      <c r="BU82" s="6"/>
    </row>
    <row r="83" spans="66:73" ht="13.5" customHeight="1">
      <c r="BN83" s="2">
        <f>IF(ISBLANK(BO83),"",COUNTA(BO$2:$BO83))</f>
        <v>76</v>
      </c>
      <c r="BO83" s="4" t="s">
        <v>335</v>
      </c>
      <c r="BP83" s="5" t="s">
        <v>320</v>
      </c>
      <c r="BQ83" s="4" t="s">
        <v>323</v>
      </c>
      <c r="BR83" s="2" t="str">
        <f>IF(L43="","",L43)</f>
        <v/>
      </c>
      <c r="BS83" s="2" t="str">
        <f t="shared" ref="BS83:BS102" ca="1" si="7">CELL("address",BR83)</f>
        <v>$BR$83</v>
      </c>
      <c r="BT83" s="6"/>
      <c r="BU83" s="6"/>
    </row>
    <row r="84" spans="66:73" ht="13.5" customHeight="1">
      <c r="BN84" s="2">
        <f>IF(ISBLANK(BO84),"",COUNTA(BO$2:$BO84))</f>
        <v>77</v>
      </c>
      <c r="BO84" s="4" t="s">
        <v>336</v>
      </c>
      <c r="BP84" s="5" t="s">
        <v>320</v>
      </c>
      <c r="BQ84" s="4" t="s">
        <v>325</v>
      </c>
      <c r="BR84" s="2" t="str">
        <f>IF(ISBLANK(R43), "",TEXT(R43,"YYYY/MM/DD"))</f>
        <v/>
      </c>
      <c r="BS84" s="2" t="str">
        <f t="shared" ca="1" si="7"/>
        <v>$BR$84</v>
      </c>
      <c r="BT84" s="6"/>
      <c r="BU84" s="6"/>
    </row>
    <row r="85" spans="66:73" ht="13.5" customHeight="1">
      <c r="BN85" s="2">
        <f>IF(ISBLANK(BO85),"",COUNTA(BO$2:$BO85))</f>
        <v>78</v>
      </c>
      <c r="BO85" s="4" t="s">
        <v>337</v>
      </c>
      <c r="BP85" s="5" t="s">
        <v>320</v>
      </c>
      <c r="BQ85" s="4" t="s">
        <v>327</v>
      </c>
      <c r="BR85" s="2" t="str">
        <f>IF(Z43="","",Z43)</f>
        <v/>
      </c>
      <c r="BS85" s="2" t="str">
        <f t="shared" ca="1" si="7"/>
        <v>$BR$85</v>
      </c>
      <c r="BT85" s="6"/>
      <c r="BU85" s="6"/>
    </row>
    <row r="86" spans="66:73" ht="13.5" customHeight="1">
      <c r="BN86" s="2">
        <f>IF(ISBLANK(BO86),"",COUNTA(BO$2:$BO86))</f>
        <v>79</v>
      </c>
      <c r="BO86" s="4" t="s">
        <v>338</v>
      </c>
      <c r="BP86" s="5" t="s">
        <v>320</v>
      </c>
      <c r="BQ86" s="4" t="s">
        <v>329</v>
      </c>
      <c r="BR86" s="2" t="str">
        <f>IF(AG43="","",AG43)</f>
        <v/>
      </c>
      <c r="BS86" s="2" t="str">
        <f t="shared" ca="1" si="7"/>
        <v>$BR$86</v>
      </c>
      <c r="BT86" s="6"/>
      <c r="BU86" s="6"/>
    </row>
    <row r="87" spans="66:73" ht="13.5" customHeight="1">
      <c r="BN87" s="2">
        <f>IF(ISBLANK(BO87),"",COUNTA(BO$2:$BO87))</f>
        <v>80</v>
      </c>
      <c r="BO87" s="4" t="s">
        <v>339</v>
      </c>
      <c r="BP87" s="5" t="s">
        <v>320</v>
      </c>
      <c r="BQ87" s="4" t="s">
        <v>331</v>
      </c>
      <c r="BR87" s="2" t="str">
        <f>IF(AU43="","",AU43)</f>
        <v/>
      </c>
      <c r="BS87" s="2" t="str">
        <f t="shared" ca="1" si="7"/>
        <v>$BR$87</v>
      </c>
      <c r="BT87" s="6"/>
      <c r="BU87" s="6"/>
    </row>
    <row r="88" spans="66:73" ht="13.5" customHeight="1">
      <c r="BN88" s="2">
        <f>IF(ISBLANK(BO88),"",COUNTA(BO$2:$BO88))</f>
        <v>81</v>
      </c>
      <c r="BO88" s="4" t="s">
        <v>340</v>
      </c>
      <c r="BP88" s="5" t="s">
        <v>320</v>
      </c>
      <c r="BQ88" s="4" t="s">
        <v>333</v>
      </c>
      <c r="BR88" s="2" t="str">
        <f>IF(BF43="☑","有","無")</f>
        <v>無</v>
      </c>
      <c r="BS88" s="2" t="str">
        <f t="shared" ca="1" si="7"/>
        <v>$BR$88</v>
      </c>
      <c r="BT88" s="6"/>
      <c r="BU88" s="6"/>
    </row>
    <row r="89" spans="66:73" ht="13.5" customHeight="1">
      <c r="BN89" s="2">
        <f>IF(ISBLANK(BO89),"",COUNTA(BO$2:$BO89))</f>
        <v>82</v>
      </c>
      <c r="BO89" s="4" t="s">
        <v>341</v>
      </c>
      <c r="BP89" s="5" t="s">
        <v>320</v>
      </c>
      <c r="BQ89" s="4" t="s">
        <v>321</v>
      </c>
      <c r="BR89" s="2" t="str">
        <f>IF(A44="","",A44)</f>
        <v/>
      </c>
      <c r="BS89" s="2" t="str">
        <f t="shared" ca="1" si="7"/>
        <v>$BR$89</v>
      </c>
      <c r="BT89" s="6"/>
      <c r="BU89" s="6"/>
    </row>
    <row r="90" spans="66:73" ht="13.5" customHeight="1">
      <c r="BN90" s="2">
        <f>IF(ISBLANK(BO90),"",COUNTA(BO$2:$BO90))</f>
        <v>83</v>
      </c>
      <c r="BO90" s="4" t="s">
        <v>342</v>
      </c>
      <c r="BP90" s="5" t="s">
        <v>320</v>
      </c>
      <c r="BQ90" s="4" t="s">
        <v>323</v>
      </c>
      <c r="BR90" s="2" t="str">
        <f>IF(L44="","",L44)</f>
        <v/>
      </c>
      <c r="BS90" s="2" t="str">
        <f t="shared" ca="1" si="7"/>
        <v>$BR$90</v>
      </c>
      <c r="BT90" s="6"/>
      <c r="BU90" s="6"/>
    </row>
    <row r="91" spans="66:73" ht="13.5" customHeight="1">
      <c r="BN91" s="2">
        <f>IF(ISBLANK(BO91),"",COUNTA(BO$2:$BO91))</f>
        <v>84</v>
      </c>
      <c r="BO91" s="4" t="s">
        <v>343</v>
      </c>
      <c r="BP91" s="5" t="s">
        <v>320</v>
      </c>
      <c r="BQ91" s="4" t="s">
        <v>325</v>
      </c>
      <c r="BR91" s="2" t="str">
        <f>IF(ISBLANK(R44), "",TEXT(R44,"YYYY/MM/DD"))</f>
        <v/>
      </c>
      <c r="BS91" s="2" t="str">
        <f t="shared" ca="1" si="7"/>
        <v>$BR$91</v>
      </c>
      <c r="BT91" s="6"/>
      <c r="BU91" s="6"/>
    </row>
    <row r="92" spans="66:73" ht="13.5" customHeight="1">
      <c r="BN92" s="2">
        <f>IF(ISBLANK(BO92),"",COUNTA(BO$2:$BO92))</f>
        <v>85</v>
      </c>
      <c r="BO92" s="4" t="s">
        <v>344</v>
      </c>
      <c r="BP92" s="5" t="s">
        <v>320</v>
      </c>
      <c r="BQ92" s="4" t="s">
        <v>327</v>
      </c>
      <c r="BR92" s="2" t="str">
        <f>IF(Z44="","",Z44)</f>
        <v/>
      </c>
      <c r="BS92" s="2" t="str">
        <f t="shared" ca="1" si="7"/>
        <v>$BR$92</v>
      </c>
      <c r="BT92" s="6"/>
      <c r="BU92" s="6"/>
    </row>
    <row r="93" spans="66:73" ht="13.5" customHeight="1">
      <c r="BN93" s="2">
        <f>IF(ISBLANK(BO93),"",COUNTA(BO$2:$BO93))</f>
        <v>86</v>
      </c>
      <c r="BO93" s="4" t="s">
        <v>345</v>
      </c>
      <c r="BP93" s="5" t="s">
        <v>320</v>
      </c>
      <c r="BQ93" s="4" t="s">
        <v>329</v>
      </c>
      <c r="BR93" s="2" t="str">
        <f>IF(AG44="","",AG44)</f>
        <v/>
      </c>
      <c r="BS93" s="2" t="str">
        <f t="shared" ca="1" si="7"/>
        <v>$BR$93</v>
      </c>
      <c r="BT93" s="6"/>
      <c r="BU93" s="6"/>
    </row>
    <row r="94" spans="66:73" ht="13.5" customHeight="1">
      <c r="BN94" s="2">
        <f>IF(ISBLANK(BO94),"",COUNTA(BO$2:$BO94))</f>
        <v>87</v>
      </c>
      <c r="BO94" s="4" t="s">
        <v>346</v>
      </c>
      <c r="BP94" s="5" t="s">
        <v>320</v>
      </c>
      <c r="BQ94" s="4" t="s">
        <v>331</v>
      </c>
      <c r="BR94" s="2" t="str">
        <f>IF(AU44="","",AU44)</f>
        <v/>
      </c>
      <c r="BS94" s="2" t="str">
        <f t="shared" ca="1" si="7"/>
        <v>$BR$94</v>
      </c>
      <c r="BT94" s="6"/>
      <c r="BU94" s="6"/>
    </row>
    <row r="95" spans="66:73" ht="13.5" customHeight="1">
      <c r="BN95" s="2">
        <f>IF(ISBLANK(BO95),"",COUNTA(BO$2:$BO95))</f>
        <v>88</v>
      </c>
      <c r="BO95" s="4" t="s">
        <v>347</v>
      </c>
      <c r="BP95" s="5" t="s">
        <v>320</v>
      </c>
      <c r="BQ95" s="4" t="s">
        <v>333</v>
      </c>
      <c r="BR95" s="2" t="str">
        <f>IF(BF44="☑","有","無")</f>
        <v>無</v>
      </c>
      <c r="BS95" s="2" t="str">
        <f t="shared" ca="1" si="7"/>
        <v>$BR$95</v>
      </c>
      <c r="BT95" s="6"/>
      <c r="BU95" s="6"/>
    </row>
    <row r="96" spans="66:73" ht="13.5" customHeight="1">
      <c r="BN96" s="2">
        <f>IF(ISBLANK(BO96),"",COUNTA(BO$2:$BO96))</f>
        <v>89</v>
      </c>
      <c r="BO96" s="4" t="s">
        <v>348</v>
      </c>
      <c r="BP96" s="5" t="s">
        <v>320</v>
      </c>
      <c r="BQ96" s="4" t="s">
        <v>321</v>
      </c>
      <c r="BR96" s="2" t="str">
        <f>IF(A45="","",A45)</f>
        <v/>
      </c>
      <c r="BS96" s="2" t="str">
        <f t="shared" ca="1" si="7"/>
        <v>$BR$96</v>
      </c>
      <c r="BT96" s="6"/>
      <c r="BU96" s="6"/>
    </row>
    <row r="97" spans="66:73" ht="13.5" customHeight="1">
      <c r="BN97" s="2">
        <f>IF(ISBLANK(BO97),"",COUNTA(BO$2:$BO97))</f>
        <v>90</v>
      </c>
      <c r="BO97" s="4" t="s">
        <v>349</v>
      </c>
      <c r="BP97" s="5" t="s">
        <v>320</v>
      </c>
      <c r="BQ97" s="4" t="s">
        <v>323</v>
      </c>
      <c r="BR97" s="2" t="str">
        <f>IF(L45="","",L45)</f>
        <v/>
      </c>
      <c r="BS97" s="2" t="str">
        <f t="shared" ca="1" si="7"/>
        <v>$BR$97</v>
      </c>
      <c r="BT97" s="6"/>
      <c r="BU97" s="6"/>
    </row>
    <row r="98" spans="66:73" ht="13.5" customHeight="1">
      <c r="BN98" s="2">
        <f>IF(ISBLANK(BO98),"",COUNTA(BO$2:$BO98))</f>
        <v>91</v>
      </c>
      <c r="BO98" s="4" t="s">
        <v>350</v>
      </c>
      <c r="BP98" s="5" t="s">
        <v>320</v>
      </c>
      <c r="BQ98" s="4" t="s">
        <v>325</v>
      </c>
      <c r="BR98" s="2" t="str">
        <f>IF(ISBLANK(R45), "",TEXT(R45,"YYYY/MM/DD"))</f>
        <v/>
      </c>
      <c r="BS98" s="2" t="str">
        <f t="shared" ca="1" si="7"/>
        <v>$BR$98</v>
      </c>
      <c r="BT98" s="6"/>
      <c r="BU98" s="6"/>
    </row>
    <row r="99" spans="66:73" ht="13.5" customHeight="1">
      <c r="BN99" s="2">
        <f>IF(ISBLANK(BO99),"",COUNTA(BO$2:$BO99))</f>
        <v>92</v>
      </c>
      <c r="BO99" s="4" t="s">
        <v>351</v>
      </c>
      <c r="BP99" s="5" t="s">
        <v>320</v>
      </c>
      <c r="BQ99" s="4" t="s">
        <v>327</v>
      </c>
      <c r="BR99" s="2" t="str">
        <f>IF(Z45="","",Z45)</f>
        <v/>
      </c>
      <c r="BS99" s="2" t="str">
        <f t="shared" ca="1" si="7"/>
        <v>$BR$99</v>
      </c>
      <c r="BT99" s="6"/>
      <c r="BU99" s="6"/>
    </row>
    <row r="100" spans="66:73" ht="13.5" customHeight="1">
      <c r="BN100" s="2">
        <f>IF(ISBLANK(BO100),"",COUNTA(BO$2:$BO100))</f>
        <v>93</v>
      </c>
      <c r="BO100" s="4" t="s">
        <v>352</v>
      </c>
      <c r="BP100" s="5" t="s">
        <v>320</v>
      </c>
      <c r="BQ100" s="4" t="s">
        <v>329</v>
      </c>
      <c r="BR100" s="2" t="str">
        <f>IF(AG45="","",AG45)</f>
        <v/>
      </c>
      <c r="BS100" s="2" t="str">
        <f t="shared" ca="1" si="7"/>
        <v>$BR$100</v>
      </c>
      <c r="BT100" s="6"/>
      <c r="BU100" s="6"/>
    </row>
    <row r="101" spans="66:73" ht="13.5" customHeight="1">
      <c r="BN101" s="2">
        <f>IF(ISBLANK(BO101),"",COUNTA(BO$2:$BO101))</f>
        <v>94</v>
      </c>
      <c r="BO101" s="4" t="s">
        <v>353</v>
      </c>
      <c r="BP101" s="5" t="s">
        <v>320</v>
      </c>
      <c r="BQ101" s="4" t="s">
        <v>331</v>
      </c>
      <c r="BR101" s="2" t="str">
        <f>IF(AU45="","",AU45)</f>
        <v/>
      </c>
      <c r="BS101" s="2" t="str">
        <f t="shared" ca="1" si="7"/>
        <v>$BR$101</v>
      </c>
      <c r="BT101" s="6"/>
      <c r="BU101" s="6"/>
    </row>
    <row r="102" spans="66:73" ht="13.5" customHeight="1">
      <c r="BN102" s="2">
        <f>IF(ISBLANK(BO102),"",COUNTA(BO$2:$BO102))</f>
        <v>95</v>
      </c>
      <c r="BO102" s="4" t="s">
        <v>354</v>
      </c>
      <c r="BP102" s="5" t="s">
        <v>320</v>
      </c>
      <c r="BQ102" s="4" t="s">
        <v>333</v>
      </c>
      <c r="BR102" s="2" t="str">
        <f>IF(BF45="☑","有","無")</f>
        <v>無</v>
      </c>
      <c r="BS102" s="2" t="str">
        <f t="shared" ca="1" si="7"/>
        <v>$BR$102</v>
      </c>
      <c r="BT102" s="6"/>
      <c r="BU102" s="6"/>
    </row>
    <row r="103" spans="66:73" ht="13.5" customHeight="1">
      <c r="BN103" s="2">
        <f>IF(ISBLANK(BO103),"",COUNTA(BO$2:$BO103))</f>
        <v>96</v>
      </c>
      <c r="BO103" s="4" t="s">
        <v>540</v>
      </c>
      <c r="BP103" s="5" t="s">
        <v>221</v>
      </c>
      <c r="BQ103" s="5" t="s">
        <v>539</v>
      </c>
      <c r="BR103" s="2" t="str">
        <f>IF(V12="","",V12)</f>
        <v/>
      </c>
      <c r="BS103" s="2" t="str">
        <f t="shared" ref="BS103:BS104" ca="1" si="8">CELL("address",BR103)</f>
        <v>$BR$103</v>
      </c>
    </row>
    <row r="104" spans="66:73" ht="13.5" customHeight="1">
      <c r="BN104" s="2">
        <f>IF(ISBLANK(BO104),"",COUNTA(BO$2:$BO104))</f>
        <v>97</v>
      </c>
      <c r="BO104" s="4" t="s">
        <v>541</v>
      </c>
      <c r="BP104" s="5" t="s">
        <v>221</v>
      </c>
      <c r="BQ104" s="4" t="s">
        <v>542</v>
      </c>
      <c r="BR104" s="2" t="str">
        <f>IF(AND(ISBLANK(AD20), ISBLANK(AH20)), "",TEXT(DATEVALUE(AD20&amp;"/"&amp;AH20&amp;"/1"),"YYYY/MM/DD"))</f>
        <v/>
      </c>
      <c r="BS104" s="2" t="str">
        <f t="shared" ca="1" si="8"/>
        <v>$BR$104</v>
      </c>
    </row>
    <row r="105" spans="66:73" ht="13.5" customHeight="1">
      <c r="BO105" s="9"/>
      <c r="BP105" s="9"/>
      <c r="BQ105" s="9"/>
      <c r="BR105" s="9"/>
      <c r="BS105" s="9"/>
    </row>
    <row r="106" spans="66:73" ht="13.5" customHeight="1">
      <c r="BO106" s="9"/>
      <c r="BP106" s="9"/>
      <c r="BQ106" s="9"/>
      <c r="BR106" s="9"/>
      <c r="BS106" s="9"/>
    </row>
    <row r="107" spans="66:73" ht="13.5" customHeight="1">
      <c r="BO107" s="9"/>
      <c r="BP107" s="9"/>
      <c r="BQ107" s="9"/>
      <c r="BR107" s="9"/>
      <c r="BS107" s="9"/>
    </row>
    <row r="108" spans="66:73" ht="13.5" customHeight="1">
      <c r="BO108" s="9"/>
      <c r="BP108" s="9"/>
      <c r="BQ108" s="9"/>
      <c r="BR108" s="9"/>
      <c r="BS108" s="9"/>
    </row>
    <row r="109" spans="66:73" ht="13.5" customHeight="1">
      <c r="BO109" s="9"/>
      <c r="BP109" s="9"/>
      <c r="BQ109" s="9"/>
      <c r="BR109" s="9"/>
      <c r="BS109" s="9"/>
    </row>
    <row r="110" spans="66:73" ht="13.5" customHeight="1">
      <c r="BO110" s="9"/>
      <c r="BP110" s="9"/>
      <c r="BQ110" s="9"/>
      <c r="BR110" s="9"/>
      <c r="BS110" s="9"/>
    </row>
    <row r="114" spans="67:68" ht="13.5" customHeight="1">
      <c r="BO114" s="9"/>
      <c r="BP114" s="9"/>
    </row>
    <row r="120" spans="67:68" ht="13.5" customHeight="1">
      <c r="BO120" s="9"/>
      <c r="BP120" s="9"/>
    </row>
    <row r="126" spans="67:68" ht="13.5" customHeight="1">
      <c r="BO126" s="9"/>
      <c r="BP126" s="9"/>
    </row>
    <row r="132" spans="67:68" ht="13.5" customHeight="1">
      <c r="BO132" s="9"/>
      <c r="BP132" s="9"/>
    </row>
    <row r="138" spans="67:68" ht="13.5" customHeight="1">
      <c r="BO138" s="9"/>
      <c r="BP138" s="9"/>
    </row>
    <row r="144" spans="67:68" ht="13.5" customHeight="1">
      <c r="BO144" s="9"/>
      <c r="BP144" s="9"/>
    </row>
    <row r="150" spans="67:68" ht="13.5" customHeight="1">
      <c r="BO150" s="9"/>
      <c r="BP150" s="9"/>
    </row>
    <row r="156" spans="67:68" ht="13.5" customHeight="1">
      <c r="BO156" s="9"/>
      <c r="BP156" s="9"/>
    </row>
    <row r="162" spans="67:68" ht="13.5" customHeight="1">
      <c r="BO162" s="9"/>
      <c r="BP162" s="9"/>
    </row>
    <row r="168" spans="67:68" ht="13.5" customHeight="1">
      <c r="BO168" s="9"/>
      <c r="BP168" s="9"/>
    </row>
    <row r="174" spans="67:68" ht="13.5" customHeight="1">
      <c r="BO174" s="9"/>
      <c r="BP174" s="9"/>
    </row>
    <row r="180" spans="67:68" ht="13.5" customHeight="1">
      <c r="BO180" s="9"/>
      <c r="BP180" s="9"/>
    </row>
    <row r="186" spans="67:68" ht="13.5" customHeight="1">
      <c r="BO186" s="9"/>
      <c r="BP186" s="9"/>
    </row>
    <row r="192" spans="67:68" ht="13.5" customHeight="1">
      <c r="BO192" s="9"/>
      <c r="BP192" s="9"/>
    </row>
    <row r="198" spans="67:68" ht="13.5" customHeight="1">
      <c r="BO198" s="9"/>
      <c r="BP198" s="9"/>
    </row>
    <row r="204" spans="67:68" ht="13.5" customHeight="1">
      <c r="BO204" s="9"/>
      <c r="BP204" s="9"/>
    </row>
    <row r="210" spans="67:68" ht="13.5" customHeight="1">
      <c r="BO210" s="9"/>
      <c r="BP210" s="9"/>
    </row>
    <row r="216" spans="67:68" ht="13.5" customHeight="1">
      <c r="BO216" s="9"/>
      <c r="BP216" s="9"/>
    </row>
    <row r="222" spans="67:68" ht="13.5" customHeight="1">
      <c r="BO222" s="9"/>
      <c r="BP222" s="9"/>
    </row>
    <row r="228" spans="67:68" ht="13.5" customHeight="1">
      <c r="BO228" s="9"/>
      <c r="BP228" s="9"/>
    </row>
    <row r="234" spans="67:68" ht="13.5" customHeight="1">
      <c r="BO234" s="9"/>
      <c r="BP234" s="9"/>
    </row>
    <row r="240" spans="67:68" ht="13.5" customHeight="1">
      <c r="BO240" s="9"/>
      <c r="BP240" s="9"/>
    </row>
    <row r="246" spans="67:68" ht="13.5" customHeight="1">
      <c r="BO246" s="9"/>
      <c r="BP246" s="9"/>
    </row>
    <row r="252" spans="67:68" ht="13.5" customHeight="1">
      <c r="BO252" s="9"/>
      <c r="BP252" s="9"/>
    </row>
    <row r="258" spans="67:68" ht="13.5" customHeight="1">
      <c r="BO258" s="9"/>
      <c r="BP258" s="9"/>
    </row>
    <row r="264" spans="67:68" ht="13.5" customHeight="1">
      <c r="BO264" s="9"/>
      <c r="BP264" s="9"/>
    </row>
    <row r="270" spans="67:68" ht="13.5" customHeight="1">
      <c r="BO270" s="9"/>
      <c r="BP270" s="9"/>
    </row>
    <row r="276" spans="67:68" ht="13.5" customHeight="1">
      <c r="BO276" s="9"/>
      <c r="BP276" s="9"/>
    </row>
    <row r="282" spans="67:68" ht="13.5" customHeight="1">
      <c r="BO282" s="9"/>
      <c r="BP282" s="9"/>
    </row>
    <row r="288" spans="67:68" ht="13.5" customHeight="1">
      <c r="BO288" s="9"/>
      <c r="BP288" s="9"/>
    </row>
    <row r="294" spans="67:68" ht="13.5" customHeight="1">
      <c r="BO294" s="9"/>
      <c r="BP294" s="9"/>
    </row>
    <row r="300" spans="67:68" ht="13.5" customHeight="1">
      <c r="BO300" s="9"/>
      <c r="BP300" s="9"/>
    </row>
    <row r="306" spans="67:68" ht="13.5" customHeight="1">
      <c r="BO306" s="9"/>
      <c r="BP306" s="9"/>
    </row>
    <row r="312" spans="67:68" ht="13.5" customHeight="1">
      <c r="BO312" s="9"/>
      <c r="BP312" s="9"/>
    </row>
    <row r="318" spans="67:68" ht="13.5" customHeight="1">
      <c r="BO318" s="9"/>
      <c r="BP318" s="9"/>
    </row>
    <row r="324" spans="67:68" ht="13.5" customHeight="1">
      <c r="BO324" s="9"/>
      <c r="BP324" s="9"/>
    </row>
    <row r="330" spans="67:68" ht="13.5" customHeight="1">
      <c r="BO330" s="9"/>
      <c r="BP330" s="9"/>
    </row>
    <row r="336" spans="67:68" ht="13.5" customHeight="1">
      <c r="BO336" s="9"/>
      <c r="BP336" s="9"/>
    </row>
    <row r="342" spans="67:68" ht="13.5" customHeight="1">
      <c r="BO342" s="9"/>
      <c r="BP342" s="9"/>
    </row>
    <row r="348" spans="67:68" ht="13.5" customHeight="1">
      <c r="BO348" s="9"/>
      <c r="BP348" s="9"/>
    </row>
    <row r="354" spans="67:68" ht="13.5" customHeight="1">
      <c r="BO354" s="9"/>
      <c r="BP354" s="9"/>
    </row>
  </sheetData>
  <sheetProtection algorithmName="SHA-512" hashValue="ck/lahpF7D/6LVj20b9taQe4F/H36brD01drOHgMOuHzQeoarEe2GmGDhgERGdtvvq/dtFM1uReBG+bdKNaUFA==" saltValue="1aLoMTyniifkhOkdTuf7SQ==" spinCount="100000" sheet="1" objects="1" scenarios="1"/>
  <mergeCells count="190">
    <mergeCell ref="A2:BL2"/>
    <mergeCell ref="A3:U4"/>
    <mergeCell ref="V3:AR4"/>
    <mergeCell ref="AS3:BB3"/>
    <mergeCell ref="BC3:BL3"/>
    <mergeCell ref="AS4:AV4"/>
    <mergeCell ref="AW4:AY4"/>
    <mergeCell ref="AZ4:BB4"/>
    <mergeCell ref="BC4:BF4"/>
    <mergeCell ref="BG4:BI4"/>
    <mergeCell ref="BJ4:BL4"/>
    <mergeCell ref="A5:U5"/>
    <mergeCell ref="V5:AR5"/>
    <mergeCell ref="AS5:AV5"/>
    <mergeCell ref="AW5:AY5"/>
    <mergeCell ref="AZ5:BB5"/>
    <mergeCell ref="BC5:BF5"/>
    <mergeCell ref="BG5:BI5"/>
    <mergeCell ref="BJ5:BL5"/>
    <mergeCell ref="BG6:BI6"/>
    <mergeCell ref="BJ6:BL6"/>
    <mergeCell ref="A8:BL8"/>
    <mergeCell ref="A9:U11"/>
    <mergeCell ref="V9:AR11"/>
    <mergeCell ref="AS9:BL9"/>
    <mergeCell ref="AS10:BB10"/>
    <mergeCell ref="BC10:BL10"/>
    <mergeCell ref="AS11:AV11"/>
    <mergeCell ref="AW11:AY11"/>
    <mergeCell ref="A6:U6"/>
    <mergeCell ref="V6:AR6"/>
    <mergeCell ref="AS6:AV6"/>
    <mergeCell ref="AW6:AY6"/>
    <mergeCell ref="AZ6:BB6"/>
    <mergeCell ref="BC6:BF6"/>
    <mergeCell ref="AZ11:BB11"/>
    <mergeCell ref="BC11:BF11"/>
    <mergeCell ref="BG11:BI11"/>
    <mergeCell ref="BJ11:BL11"/>
    <mergeCell ref="A12:U12"/>
    <mergeCell ref="V12:AR12"/>
    <mergeCell ref="AS12:AV12"/>
    <mergeCell ref="AW12:AY12"/>
    <mergeCell ref="AZ12:BB12"/>
    <mergeCell ref="BC12:BF12"/>
    <mergeCell ref="BG12:BI12"/>
    <mergeCell ref="BJ12:BL12"/>
    <mergeCell ref="A13:U13"/>
    <mergeCell ref="V13:AR13"/>
    <mergeCell ref="AS13:AV13"/>
    <mergeCell ref="AW13:AY13"/>
    <mergeCell ref="AZ13:BB13"/>
    <mergeCell ref="BC13:BF13"/>
    <mergeCell ref="BG13:BI13"/>
    <mergeCell ref="BJ13:BL13"/>
    <mergeCell ref="BG14:BI14"/>
    <mergeCell ref="BJ14:BL14"/>
    <mergeCell ref="A16:BL16"/>
    <mergeCell ref="A17:Q19"/>
    <mergeCell ref="R17:AC17"/>
    <mergeCell ref="R18:W19"/>
    <mergeCell ref="A14:U14"/>
    <mergeCell ref="V14:AR14"/>
    <mergeCell ref="AS14:AV14"/>
    <mergeCell ref="AW14:AY14"/>
    <mergeCell ref="AZ14:BB14"/>
    <mergeCell ref="BC14:BF14"/>
    <mergeCell ref="X18:AC19"/>
    <mergeCell ref="BE17:BL19"/>
    <mergeCell ref="AD19:AG19"/>
    <mergeCell ref="AH19:AK19"/>
    <mergeCell ref="AZ18:BD19"/>
    <mergeCell ref="AU18:AY19"/>
    <mergeCell ref="AU17:BD17"/>
    <mergeCell ref="AP17:AT19"/>
    <mergeCell ref="AD17:AO18"/>
    <mergeCell ref="AL19:AO19"/>
    <mergeCell ref="A22:Q22"/>
    <mergeCell ref="R22:W23"/>
    <mergeCell ref="X22:AC23"/>
    <mergeCell ref="A23:Q23"/>
    <mergeCell ref="BE22:BL23"/>
    <mergeCell ref="A20:Q20"/>
    <mergeCell ref="R20:W21"/>
    <mergeCell ref="X20:AC21"/>
    <mergeCell ref="A21:Q21"/>
    <mergeCell ref="BE20:BL21"/>
    <mergeCell ref="AZ20:BD21"/>
    <mergeCell ref="AU20:AY21"/>
    <mergeCell ref="AP20:AT21"/>
    <mergeCell ref="AD20:AG21"/>
    <mergeCell ref="AH20:AK21"/>
    <mergeCell ref="AL20:AO21"/>
    <mergeCell ref="AZ22:BD23"/>
    <mergeCell ref="AU22:AY23"/>
    <mergeCell ref="AP22:AT23"/>
    <mergeCell ref="AD22:AG23"/>
    <mergeCell ref="AH22:AK23"/>
    <mergeCell ref="AL22:AO23"/>
    <mergeCell ref="A24:Q24"/>
    <mergeCell ref="R24:W26"/>
    <mergeCell ref="X24:AC26"/>
    <mergeCell ref="A28:BL28"/>
    <mergeCell ref="A29:K30"/>
    <mergeCell ref="L29:Q30"/>
    <mergeCell ref="R29:Y30"/>
    <mergeCell ref="Z29:AJ30"/>
    <mergeCell ref="AK29:BL30"/>
    <mergeCell ref="A25:Q25"/>
    <mergeCell ref="A26:B26"/>
    <mergeCell ref="C26:O26"/>
    <mergeCell ref="P26:Q26"/>
    <mergeCell ref="BE24:BL26"/>
    <mergeCell ref="AZ24:BD26"/>
    <mergeCell ref="AU24:AY26"/>
    <mergeCell ref="AP24:AT26"/>
    <mergeCell ref="AD24:AG26"/>
    <mergeCell ref="AH24:AK26"/>
    <mergeCell ref="AL24:AO26"/>
    <mergeCell ref="A31:K31"/>
    <mergeCell ref="L31:Q31"/>
    <mergeCell ref="R31:Y31"/>
    <mergeCell ref="Z31:AJ31"/>
    <mergeCell ref="AK31:BL31"/>
    <mergeCell ref="A32:K32"/>
    <mergeCell ref="L32:Q32"/>
    <mergeCell ref="R32:Y32"/>
    <mergeCell ref="Z32:AJ32"/>
    <mergeCell ref="AK32:BL32"/>
    <mergeCell ref="A33:K33"/>
    <mergeCell ref="L33:Q33"/>
    <mergeCell ref="R33:Y33"/>
    <mergeCell ref="Z33:AJ33"/>
    <mergeCell ref="AK33:BL33"/>
    <mergeCell ref="A34:K34"/>
    <mergeCell ref="L34:Q34"/>
    <mergeCell ref="R34:Y34"/>
    <mergeCell ref="Z34:AJ34"/>
    <mergeCell ref="AK34:BL34"/>
    <mergeCell ref="A37:K37"/>
    <mergeCell ref="L37:Q37"/>
    <mergeCell ref="R37:Y37"/>
    <mergeCell ref="Z37:AJ37"/>
    <mergeCell ref="AK37:BL37"/>
    <mergeCell ref="A39:BL39"/>
    <mergeCell ref="A35:K35"/>
    <mergeCell ref="L35:Q35"/>
    <mergeCell ref="R35:Y35"/>
    <mergeCell ref="Z35:AJ35"/>
    <mergeCell ref="AK35:BL35"/>
    <mergeCell ref="A36:K36"/>
    <mergeCell ref="L36:Q36"/>
    <mergeCell ref="R36:Y36"/>
    <mergeCell ref="Z36:AJ36"/>
    <mergeCell ref="AK36:BL36"/>
    <mergeCell ref="BF40:BL41"/>
    <mergeCell ref="A42:K42"/>
    <mergeCell ref="L42:Q42"/>
    <mergeCell ref="R42:Y42"/>
    <mergeCell ref="Z42:AF42"/>
    <mergeCell ref="AG42:AT42"/>
    <mergeCell ref="AU42:BE42"/>
    <mergeCell ref="BF42:BL42"/>
    <mergeCell ref="A40:K41"/>
    <mergeCell ref="L40:Q41"/>
    <mergeCell ref="R40:Y41"/>
    <mergeCell ref="Z40:AF41"/>
    <mergeCell ref="AG40:AT41"/>
    <mergeCell ref="AU40:BE41"/>
    <mergeCell ref="BF45:BL45"/>
    <mergeCell ref="A45:K45"/>
    <mergeCell ref="L45:Q45"/>
    <mergeCell ref="R45:Y45"/>
    <mergeCell ref="Z45:AF45"/>
    <mergeCell ref="AG45:AT45"/>
    <mergeCell ref="AU45:BE45"/>
    <mergeCell ref="BF43:BL43"/>
    <mergeCell ref="A44:K44"/>
    <mergeCell ref="L44:Q44"/>
    <mergeCell ref="R44:Y44"/>
    <mergeCell ref="Z44:AF44"/>
    <mergeCell ref="AG44:AT44"/>
    <mergeCell ref="AU44:BE44"/>
    <mergeCell ref="BF44:BL44"/>
    <mergeCell ref="A43:K43"/>
    <mergeCell ref="L43:Q43"/>
    <mergeCell ref="R43:Y43"/>
    <mergeCell ref="Z43:AF43"/>
    <mergeCell ref="AG43:AT43"/>
    <mergeCell ref="AU43:BE43"/>
  </mergeCells>
  <phoneticPr fontId="5"/>
  <dataValidations count="9">
    <dataValidation type="date" allowBlank="1" showInputMessage="1" showErrorMessage="1" errorTitle="日付データを入力してください" error="日付データを入力してください" sqref="R31:Y37 R42:Y45" xr:uid="{B7A2E92B-5A9D-4B4F-B588-0F7D4DD421B0}">
      <formula1>1</formula1>
      <formula2>401769</formula2>
    </dataValidation>
    <dataValidation type="list" showInputMessage="1" showErrorMessage="1" sqref="R20:AC26 BF42:BF45 AZ20 AU20 AU24 AZ24 AU22 AZ22" xr:uid="{AE1D4C6F-39C9-4B1C-B7E1-9BE9E5D506CD}">
      <formula1>"□,☑"</formula1>
    </dataValidation>
    <dataValidation showInputMessage="1" showErrorMessage="1" sqref="AD20" xr:uid="{49A7475C-C5D5-40FA-AFD4-A3BB31F1B8E1}"/>
    <dataValidation type="list" allowBlank="1" showInputMessage="1" showErrorMessage="1" sqref="C26:O26" xr:uid="{5015A507-2A3E-4531-B673-DE397020C075}">
      <formula1>"JLCT,STBJ,J.TEST,J-cert,TOPJ,JPT"</formula1>
    </dataValidation>
    <dataValidation type="list" allowBlank="1" showInputMessage="1" showErrorMessage="1" sqref="Z42:AF45" xr:uid="{29C210EE-76F1-439E-9132-DF333A969D54}">
      <formula1>"ネパール,中国,ベトナム,ミャンマー,ウズベキスタン,バングラデシュ,スリランカ,モンゴル,フィリピン,フランス,インド,タイ,エジプト,パキスタン,ブータン,マレーシア,台湾"</formula1>
    </dataValidation>
    <dataValidation type="list" allowBlank="1" showInputMessage="1" prompt="自由入力も可能です。" sqref="AK31:BL37" xr:uid="{F4C05892-471A-46AB-A6E4-F48691494742}">
      <formula1>OFFSET($BY$1,0,0,SUMPRODUCT(($BY$1:$BY$2&lt;&gt;"")*1))</formula1>
    </dataValidation>
    <dataValidation type="list" allowBlank="1" showInputMessage="1" showErrorMessage="1" sqref="AP20" xr:uid="{45A8FEF2-2532-4F8E-9547-359353A268F2}">
      <formula1>"N1,N2,N3,N4,N5"</formula1>
    </dataValidation>
    <dataValidation type="list" allowBlank="1" showInputMessage="1" showErrorMessage="1" sqref="AP22" xr:uid="{8FA85423-B961-4296-AF37-17FE6E793730}">
      <formula1>"1級,2級,3級,4級,5級"</formula1>
    </dataValidation>
    <dataValidation type="list" allowBlank="1" showInputMessage="1" showErrorMessage="1" sqref="AP24" xr:uid="{53BB8638-FAE7-4705-A7EE-BEFFD6CA90E7}">
      <formula1>INDIRECT(SUBSTITUTE(C26,"-","_"))</formula1>
    </dataValidation>
  </dataValidations>
  <pageMargins left="0.7" right="0.7" top="0.75" bottom="0.75" header="0.3" footer="0.3"/>
  <pageSetup paperSize="9" scale="9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W360"/>
  <sheetViews>
    <sheetView showGridLines="0" view="pageBreakPreview" zoomScaleNormal="100" zoomScaleSheetLayoutView="100" workbookViewId="0">
      <selection sqref="A1:BM1"/>
    </sheetView>
  </sheetViews>
  <sheetFormatPr defaultColWidth="8.75" defaultRowHeight="13.5" customHeight="1"/>
  <cols>
    <col min="1" max="65" width="1.25" style="9" customWidth="1"/>
    <col min="66" max="66" width="10.5" style="9" customWidth="1"/>
    <col min="67" max="72" width="10.5" style="15" hidden="1" customWidth="1"/>
    <col min="73" max="73" width="10.5" style="9" hidden="1" customWidth="1"/>
    <col min="74" max="74" width="11.25" style="9" hidden="1" customWidth="1"/>
    <col min="75" max="75" width="0" style="9" hidden="1" customWidth="1"/>
    <col min="76" max="16384" width="8.75" style="9"/>
  </cols>
  <sheetData>
    <row r="1" spans="1:75" ht="13.5" customHeight="1" thickBot="1">
      <c r="A1" s="267" t="s">
        <v>355</v>
      </c>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O1" s="2" t="s">
        <v>1</v>
      </c>
      <c r="BP1" s="2" t="s">
        <v>2</v>
      </c>
      <c r="BQ1" s="2" t="s">
        <v>3</v>
      </c>
      <c r="BR1" s="2" t="s">
        <v>4</v>
      </c>
      <c r="BS1" s="2" t="s">
        <v>5</v>
      </c>
      <c r="BT1" s="2" t="s">
        <v>6</v>
      </c>
      <c r="BV1" s="9" t="str">
        <f>IF(願書2!A31="","",願書2!A31)</f>
        <v/>
      </c>
      <c r="BW1" s="9" t="str">
        <f t="array" ref="BW1">IFERROR(INDEX(BV:BV,SMALL(IF(BV:BV&lt;&gt;"",ROW(BV:BV)),ROW())),"")</f>
        <v/>
      </c>
    </row>
    <row r="2" spans="1:75" ht="13.5" customHeight="1">
      <c r="A2" s="405" t="s">
        <v>356</v>
      </c>
      <c r="B2" s="384"/>
      <c r="C2" s="384"/>
      <c r="D2" s="384"/>
      <c r="E2" s="384"/>
      <c r="F2" s="384"/>
      <c r="G2" s="384"/>
      <c r="H2" s="406"/>
      <c r="I2" s="408"/>
      <c r="J2" s="409"/>
      <c r="K2" s="409"/>
      <c r="L2" s="409"/>
      <c r="M2" s="409"/>
      <c r="N2" s="409"/>
      <c r="O2" s="409"/>
      <c r="P2" s="409"/>
      <c r="Q2" s="409"/>
      <c r="R2" s="409"/>
      <c r="S2" s="409"/>
      <c r="T2" s="409"/>
      <c r="U2" s="409"/>
      <c r="V2" s="409"/>
      <c r="W2" s="409"/>
      <c r="X2" s="409"/>
      <c r="Y2" s="409"/>
      <c r="Z2" s="258" t="s">
        <v>283</v>
      </c>
      <c r="AA2" s="138"/>
      <c r="AB2" s="138"/>
      <c r="AC2" s="138"/>
      <c r="AD2" s="138"/>
      <c r="AE2" s="139"/>
      <c r="AF2" s="412"/>
      <c r="AG2" s="412"/>
      <c r="AH2" s="412"/>
      <c r="AI2" s="412"/>
      <c r="AJ2" s="412"/>
      <c r="AK2" s="412"/>
      <c r="AL2" s="412"/>
      <c r="AM2" s="412"/>
      <c r="AN2" s="412"/>
      <c r="AO2" s="412"/>
      <c r="AP2" s="412"/>
      <c r="AQ2" s="413"/>
      <c r="AR2" s="258" t="s">
        <v>357</v>
      </c>
      <c r="AS2" s="138"/>
      <c r="AT2" s="138"/>
      <c r="AU2" s="138"/>
      <c r="AV2" s="138"/>
      <c r="AW2" s="138"/>
      <c r="AX2" s="138"/>
      <c r="AY2" s="138"/>
      <c r="AZ2" s="138"/>
      <c r="BA2" s="138"/>
      <c r="BB2" s="139"/>
      <c r="BC2" s="415" t="str">
        <f>IF(IFERROR(INDEX(願書2!L31:'願書2'!L37,MATCH(願書3!I2,願書2!A31:'願書2'!A37,0),1),"")="夫","夫",IF(IFERROR(INDEX(願書2!L31:'願書2'!L37,MATCH(願書3!I2,願書2!A31:'願書2'!A37,0),1),"")="妻","妻",IF(IFERROR(INDEX(願書2!L31:'願書2'!L37,MATCH(願書3!I2,願書2!A31:'願書2'!A37,0),1),"")="父","父",IF(IFERROR(INDEX(願書2!L31:'願書2'!L37,MATCH(願書3!I2,願書2!A31:'願書2'!A37,0),1),"")="母","母",IF(IFERROR(INDEX(願書2!L31:'願書2'!L37,MATCH(願書3!I2,願書2!A31:'願書2'!A37,0),1),"")="祖父","祖父",IF(IFERROR(INDEX(願書2!L31:'願書2'!L37,MATCH(願書3!I2,願書2!A31:'願書2'!A37,0),1),"")="祖母","祖母",IF(IFERROR(INDEX(願書2!L31:'願書2'!L37,MATCH(願書3!I2,願書2!A31:'願書2'!A37,0),1),"")="養父","養父",IF(IFERROR(INDEX(願書2!L31:'願書2'!L37,MATCH(願書3!I2,願書2!A31:'願書2'!A37,0),1),"")="養母","養母",""))))))))</f>
        <v/>
      </c>
      <c r="BD2" s="416"/>
      <c r="BE2" s="416"/>
      <c r="BF2" s="416"/>
      <c r="BG2" s="416"/>
      <c r="BH2" s="416"/>
      <c r="BI2" s="416"/>
      <c r="BJ2" s="416"/>
      <c r="BK2" s="416"/>
      <c r="BL2" s="416"/>
      <c r="BM2" s="417"/>
      <c r="BO2" s="2">
        <f>IF(ISBLANK(BP2),"",COUNTA($BP$2:BP2))</f>
        <v>1</v>
      </c>
      <c r="BP2" s="4" t="s">
        <v>8</v>
      </c>
      <c r="BQ2" s="5" t="s">
        <v>358</v>
      </c>
      <c r="BR2" s="4" t="s">
        <v>359</v>
      </c>
      <c r="BS2" s="2" t="str">
        <f>IF(I2="","",I2)</f>
        <v/>
      </c>
      <c r="BT2" s="2" t="str">
        <f ca="1">CELL("address",BS2)</f>
        <v>$BS$2</v>
      </c>
      <c r="BU2" s="6"/>
      <c r="BV2" s="9" t="str">
        <f>IF(願書2!A32="","",願書2!A32)</f>
        <v/>
      </c>
      <c r="BW2" s="9" t="str">
        <f t="array" ref="BW2">IFERROR(INDEX(BV:BV,SMALL(IF(BV:BV&lt;&gt;"",ROW(BV:BV)),ROW())),"")</f>
        <v/>
      </c>
    </row>
    <row r="3" spans="1:75" ht="13.5" customHeight="1">
      <c r="A3" s="407"/>
      <c r="B3" s="161"/>
      <c r="C3" s="161"/>
      <c r="D3" s="161"/>
      <c r="E3" s="161"/>
      <c r="F3" s="161"/>
      <c r="G3" s="161"/>
      <c r="H3" s="162"/>
      <c r="I3" s="410"/>
      <c r="J3" s="411"/>
      <c r="K3" s="411"/>
      <c r="L3" s="411"/>
      <c r="M3" s="411"/>
      <c r="N3" s="411"/>
      <c r="O3" s="411"/>
      <c r="P3" s="411"/>
      <c r="Q3" s="411"/>
      <c r="R3" s="411"/>
      <c r="S3" s="411"/>
      <c r="T3" s="411"/>
      <c r="U3" s="411"/>
      <c r="V3" s="411"/>
      <c r="W3" s="411"/>
      <c r="X3" s="411"/>
      <c r="Y3" s="411"/>
      <c r="Z3" s="259"/>
      <c r="AA3" s="141"/>
      <c r="AB3" s="141"/>
      <c r="AC3" s="141"/>
      <c r="AD3" s="141"/>
      <c r="AE3" s="142"/>
      <c r="AF3" s="197"/>
      <c r="AG3" s="197"/>
      <c r="AH3" s="197"/>
      <c r="AI3" s="197"/>
      <c r="AJ3" s="197"/>
      <c r="AK3" s="197"/>
      <c r="AL3" s="197"/>
      <c r="AM3" s="197"/>
      <c r="AN3" s="197"/>
      <c r="AO3" s="197"/>
      <c r="AP3" s="197"/>
      <c r="AQ3" s="414"/>
      <c r="AR3" s="259"/>
      <c r="AS3" s="141"/>
      <c r="AT3" s="141"/>
      <c r="AU3" s="141"/>
      <c r="AV3" s="141"/>
      <c r="AW3" s="141"/>
      <c r="AX3" s="141"/>
      <c r="AY3" s="141"/>
      <c r="AZ3" s="141"/>
      <c r="BA3" s="141"/>
      <c r="BB3" s="142"/>
      <c r="BC3" s="418"/>
      <c r="BD3" s="250"/>
      <c r="BE3" s="250"/>
      <c r="BF3" s="250"/>
      <c r="BG3" s="250"/>
      <c r="BH3" s="250"/>
      <c r="BI3" s="250"/>
      <c r="BJ3" s="250"/>
      <c r="BK3" s="250"/>
      <c r="BL3" s="250"/>
      <c r="BM3" s="419"/>
      <c r="BO3" s="2">
        <f>IF(ISBLANK(BP3),"",COUNTA($BP$2:BP3))</f>
        <v>2</v>
      </c>
      <c r="BP3" s="4" t="s">
        <v>360</v>
      </c>
      <c r="BQ3" s="5" t="s">
        <v>228</v>
      </c>
      <c r="BR3" s="4" t="s">
        <v>53</v>
      </c>
      <c r="BS3" s="2" t="str">
        <f>IF(AF2="","",AF2)</f>
        <v/>
      </c>
      <c r="BT3" s="2" t="str">
        <f t="shared" ref="BT3:BT28" ca="1" si="0">CELL("address",BS3)</f>
        <v>$BS$3</v>
      </c>
      <c r="BU3" s="6"/>
      <c r="BV3" s="9" t="str">
        <f>IF(願書2!A33="","",願書2!A33)</f>
        <v/>
      </c>
      <c r="BW3" s="9" t="str">
        <f t="array" ref="BW3">IFERROR(INDEX(BV:BV,SMALL(IF(BV:BV&lt;&gt;"",ROW(BV:BV)),ROW())),"")</f>
        <v/>
      </c>
    </row>
    <row r="4" spans="1:75" ht="13.5" customHeight="1">
      <c r="A4" s="160" t="s">
        <v>268</v>
      </c>
      <c r="B4" s="261"/>
      <c r="C4" s="261"/>
      <c r="D4" s="261"/>
      <c r="E4" s="261"/>
      <c r="F4" s="261"/>
      <c r="G4" s="261"/>
      <c r="H4" s="403"/>
      <c r="I4" s="238" t="str">
        <f>IF(IFERROR(INDEX(願書2!Z31:'願書2'!Z37,MATCH(願書3!I2,願書2!A31:'願書2'!A37,0),1),"")="","",IFERROR(INDEX(願書2!Z31:'願書2'!Z37,MATCH(願書3!I2,願書2!A31:'願書2'!A37,0),1),""))</f>
        <v/>
      </c>
      <c r="J4" s="249"/>
      <c r="K4" s="249"/>
      <c r="L4" s="249"/>
      <c r="M4" s="249"/>
      <c r="N4" s="249"/>
      <c r="O4" s="249"/>
      <c r="P4" s="249"/>
      <c r="Q4" s="249"/>
      <c r="R4" s="249"/>
      <c r="S4" s="261" t="s">
        <v>361</v>
      </c>
      <c r="T4" s="261"/>
      <c r="U4" s="261"/>
      <c r="V4" s="261"/>
      <c r="W4" s="261"/>
      <c r="X4" s="261"/>
      <c r="Y4" s="403"/>
      <c r="Z4" s="404" t="str">
        <f>IF(IFERROR(INDEX(願書2!AK31:'願書2'!AK37,MATCH(願書3!I2,願書2!A31:'願書2'!A37,0),1),"")="","",IFERROR(INDEX(願書2!AK31:'願書2'!AK37,MATCH(願書3!I2,願書2!A31:'願書2'!A37,0),1),""))</f>
        <v/>
      </c>
      <c r="AA4" s="364"/>
      <c r="AB4" s="364"/>
      <c r="AC4" s="364"/>
      <c r="AD4" s="364"/>
      <c r="AE4" s="364"/>
      <c r="AF4" s="364"/>
      <c r="AG4" s="364"/>
      <c r="AH4" s="364"/>
      <c r="AI4" s="364"/>
      <c r="AJ4" s="364"/>
      <c r="AK4" s="364"/>
      <c r="AL4" s="364"/>
      <c r="AM4" s="364"/>
      <c r="AN4" s="364"/>
      <c r="AO4" s="364"/>
      <c r="AP4" s="364"/>
      <c r="AQ4" s="364"/>
      <c r="AR4" s="364"/>
      <c r="AS4" s="364"/>
      <c r="AT4" s="364"/>
      <c r="AU4" s="364"/>
      <c r="AV4" s="261" t="s">
        <v>362</v>
      </c>
      <c r="AW4" s="261"/>
      <c r="AX4" s="261"/>
      <c r="AY4" s="261"/>
      <c r="AZ4" s="261"/>
      <c r="BA4" s="261"/>
      <c r="BB4" s="403"/>
      <c r="BC4" s="238"/>
      <c r="BD4" s="249"/>
      <c r="BE4" s="249"/>
      <c r="BF4" s="249"/>
      <c r="BG4" s="249"/>
      <c r="BH4" s="249"/>
      <c r="BI4" s="249"/>
      <c r="BJ4" s="249"/>
      <c r="BK4" s="249"/>
      <c r="BL4" s="249"/>
      <c r="BM4" s="297"/>
      <c r="BO4" s="2">
        <f>IF(ISBLANK(BP4),"",COUNTA($BP$2:BP4))</f>
        <v>3</v>
      </c>
      <c r="BP4" s="4" t="s">
        <v>363</v>
      </c>
      <c r="BQ4" s="5" t="s">
        <v>358</v>
      </c>
      <c r="BR4" s="4" t="s">
        <v>364</v>
      </c>
      <c r="BS4" s="2" t="str">
        <f>IF(BC2="","",BC2)</f>
        <v/>
      </c>
      <c r="BT4" s="2" t="str">
        <f t="shared" ca="1" si="0"/>
        <v>$BS$4</v>
      </c>
      <c r="BU4" s="6"/>
      <c r="BV4" s="9" t="str">
        <f>IF(願書2!A34="","",願書2!A34)</f>
        <v/>
      </c>
      <c r="BW4" s="9" t="str">
        <f t="array" ref="BW4">IFERROR(INDEX(BV:BV,SMALL(IF(BV:BV&lt;&gt;"",ROW(BV:BV)),ROW())),"")</f>
        <v/>
      </c>
    </row>
    <row r="5" spans="1:75" ht="13.5" customHeight="1">
      <c r="A5" s="160"/>
      <c r="B5" s="261"/>
      <c r="C5" s="261"/>
      <c r="D5" s="261"/>
      <c r="E5" s="261"/>
      <c r="F5" s="261"/>
      <c r="G5" s="261"/>
      <c r="H5" s="403"/>
      <c r="I5" s="238"/>
      <c r="J5" s="249"/>
      <c r="K5" s="249"/>
      <c r="L5" s="249"/>
      <c r="M5" s="249"/>
      <c r="N5" s="249"/>
      <c r="O5" s="249"/>
      <c r="P5" s="249"/>
      <c r="Q5" s="249"/>
      <c r="R5" s="249"/>
      <c r="S5" s="261"/>
      <c r="T5" s="261"/>
      <c r="U5" s="261"/>
      <c r="V5" s="261"/>
      <c r="W5" s="261"/>
      <c r="X5" s="261"/>
      <c r="Y5" s="403"/>
      <c r="Z5" s="404"/>
      <c r="AA5" s="364"/>
      <c r="AB5" s="364"/>
      <c r="AC5" s="364"/>
      <c r="AD5" s="364"/>
      <c r="AE5" s="364"/>
      <c r="AF5" s="364"/>
      <c r="AG5" s="364"/>
      <c r="AH5" s="364"/>
      <c r="AI5" s="364"/>
      <c r="AJ5" s="364"/>
      <c r="AK5" s="364"/>
      <c r="AL5" s="364"/>
      <c r="AM5" s="364"/>
      <c r="AN5" s="364"/>
      <c r="AO5" s="364"/>
      <c r="AP5" s="364"/>
      <c r="AQ5" s="364"/>
      <c r="AR5" s="364"/>
      <c r="AS5" s="364"/>
      <c r="AT5" s="364"/>
      <c r="AU5" s="364"/>
      <c r="AV5" s="261"/>
      <c r="AW5" s="261"/>
      <c r="AX5" s="261"/>
      <c r="AY5" s="261"/>
      <c r="AZ5" s="261"/>
      <c r="BA5" s="261"/>
      <c r="BB5" s="403"/>
      <c r="BC5" s="238"/>
      <c r="BD5" s="249"/>
      <c r="BE5" s="249"/>
      <c r="BF5" s="249"/>
      <c r="BG5" s="249"/>
      <c r="BH5" s="249"/>
      <c r="BI5" s="249"/>
      <c r="BJ5" s="249"/>
      <c r="BK5" s="249"/>
      <c r="BL5" s="249"/>
      <c r="BM5" s="297"/>
      <c r="BO5" s="2">
        <f>IF(ISBLANK(BP5),"",COUNTA($BP$2:BP5))</f>
        <v>4</v>
      </c>
      <c r="BP5" s="4" t="s">
        <v>40</v>
      </c>
      <c r="BQ5" s="5" t="s">
        <v>358</v>
      </c>
      <c r="BR5" s="4" t="s">
        <v>365</v>
      </c>
      <c r="BS5" s="2" t="str">
        <f>IF(I4="","",I4)</f>
        <v/>
      </c>
      <c r="BT5" s="2" t="str">
        <f t="shared" ca="1" si="0"/>
        <v>$BS$5</v>
      </c>
      <c r="BU5" s="6"/>
      <c r="BV5" s="9" t="str">
        <f>IF(願書2!A35="","",願書2!A35)</f>
        <v/>
      </c>
      <c r="BW5" s="9" t="str">
        <f t="array" ref="BW5">IFERROR(INDEX(BV:BV,SMALL(IF(BV:BV&lt;&gt;"",ROW(BV:BV)),ROW())),"")</f>
        <v/>
      </c>
    </row>
    <row r="6" spans="1:75" ht="13.5" customHeight="1">
      <c r="A6" s="160" t="s">
        <v>366</v>
      </c>
      <c r="B6" s="261"/>
      <c r="C6" s="261"/>
      <c r="D6" s="261"/>
      <c r="E6" s="261"/>
      <c r="F6" s="261"/>
      <c r="G6" s="261"/>
      <c r="H6" s="403"/>
      <c r="I6" s="238"/>
      <c r="J6" s="249"/>
      <c r="K6" s="249"/>
      <c r="L6" s="249"/>
      <c r="M6" s="249"/>
      <c r="N6" s="249"/>
      <c r="O6" s="249"/>
      <c r="P6" s="249"/>
      <c r="Q6" s="249"/>
      <c r="R6" s="249"/>
      <c r="S6" s="261" t="s">
        <v>367</v>
      </c>
      <c r="T6" s="261"/>
      <c r="U6" s="261"/>
      <c r="V6" s="261"/>
      <c r="W6" s="261"/>
      <c r="X6" s="261"/>
      <c r="Y6" s="403"/>
      <c r="Z6" s="404"/>
      <c r="AA6" s="364"/>
      <c r="AB6" s="364"/>
      <c r="AC6" s="364"/>
      <c r="AD6" s="364"/>
      <c r="AE6" s="364"/>
      <c r="AF6" s="364"/>
      <c r="AG6" s="364"/>
      <c r="AH6" s="364"/>
      <c r="AI6" s="364"/>
      <c r="AJ6" s="364"/>
      <c r="AK6" s="364"/>
      <c r="AL6" s="364"/>
      <c r="AM6" s="364"/>
      <c r="AN6" s="364"/>
      <c r="AO6" s="364"/>
      <c r="AP6" s="364"/>
      <c r="AQ6" s="364"/>
      <c r="AR6" s="364"/>
      <c r="AS6" s="364"/>
      <c r="AT6" s="364"/>
      <c r="AU6" s="364"/>
      <c r="AV6" s="261" t="s">
        <v>362</v>
      </c>
      <c r="AW6" s="261"/>
      <c r="AX6" s="261"/>
      <c r="AY6" s="261"/>
      <c r="AZ6" s="261"/>
      <c r="BA6" s="261"/>
      <c r="BB6" s="403"/>
      <c r="BC6" s="238"/>
      <c r="BD6" s="249"/>
      <c r="BE6" s="249"/>
      <c r="BF6" s="249"/>
      <c r="BG6" s="249"/>
      <c r="BH6" s="249"/>
      <c r="BI6" s="249"/>
      <c r="BJ6" s="249"/>
      <c r="BK6" s="249"/>
      <c r="BL6" s="249"/>
      <c r="BM6" s="297"/>
      <c r="BO6" s="2">
        <f>IF(ISBLANK(BP6),"",COUNTA($BP$2:BP6))</f>
        <v>5</v>
      </c>
      <c r="BP6" s="4" t="s">
        <v>368</v>
      </c>
      <c r="BQ6" s="5" t="s">
        <v>358</v>
      </c>
      <c r="BR6" s="4" t="s">
        <v>369</v>
      </c>
      <c r="BS6" s="2" t="str">
        <f>IF(Z4="","",Z4)</f>
        <v/>
      </c>
      <c r="BT6" s="2" t="str">
        <f ca="1">CELL("address",BS6)</f>
        <v>$BS$6</v>
      </c>
      <c r="BU6" s="6"/>
      <c r="BV6" s="9" t="str">
        <f>IF(願書2!A36="","",願書2!A36)</f>
        <v/>
      </c>
      <c r="BW6" s="9" t="str">
        <f t="array" ref="BW6">IFERROR(INDEX(BV:BV,SMALL(IF(BV:BV&lt;&gt;"",ROW(BV:BV)),ROW())),"")</f>
        <v/>
      </c>
    </row>
    <row r="7" spans="1:75" ht="13.5" customHeight="1">
      <c r="A7" s="160"/>
      <c r="B7" s="261"/>
      <c r="C7" s="261"/>
      <c r="D7" s="261"/>
      <c r="E7" s="261"/>
      <c r="F7" s="261"/>
      <c r="G7" s="261"/>
      <c r="H7" s="403"/>
      <c r="I7" s="238"/>
      <c r="J7" s="249"/>
      <c r="K7" s="249"/>
      <c r="L7" s="249"/>
      <c r="M7" s="249"/>
      <c r="N7" s="249"/>
      <c r="O7" s="249"/>
      <c r="P7" s="249"/>
      <c r="Q7" s="249"/>
      <c r="R7" s="249"/>
      <c r="S7" s="261"/>
      <c r="T7" s="261"/>
      <c r="U7" s="261"/>
      <c r="V7" s="261"/>
      <c r="W7" s="261"/>
      <c r="X7" s="261"/>
      <c r="Y7" s="403"/>
      <c r="Z7" s="404"/>
      <c r="AA7" s="364"/>
      <c r="AB7" s="364"/>
      <c r="AC7" s="364"/>
      <c r="AD7" s="364"/>
      <c r="AE7" s="364"/>
      <c r="AF7" s="364"/>
      <c r="AG7" s="364"/>
      <c r="AH7" s="364"/>
      <c r="AI7" s="364"/>
      <c r="AJ7" s="364"/>
      <c r="AK7" s="364"/>
      <c r="AL7" s="364"/>
      <c r="AM7" s="364"/>
      <c r="AN7" s="364"/>
      <c r="AO7" s="364"/>
      <c r="AP7" s="364"/>
      <c r="AQ7" s="364"/>
      <c r="AR7" s="364"/>
      <c r="AS7" s="364"/>
      <c r="AT7" s="364"/>
      <c r="AU7" s="364"/>
      <c r="AV7" s="261"/>
      <c r="AW7" s="261"/>
      <c r="AX7" s="261"/>
      <c r="AY7" s="261"/>
      <c r="AZ7" s="261"/>
      <c r="BA7" s="261"/>
      <c r="BB7" s="403"/>
      <c r="BC7" s="238"/>
      <c r="BD7" s="249"/>
      <c r="BE7" s="249"/>
      <c r="BF7" s="249"/>
      <c r="BG7" s="249"/>
      <c r="BH7" s="249"/>
      <c r="BI7" s="249"/>
      <c r="BJ7" s="249"/>
      <c r="BK7" s="249"/>
      <c r="BL7" s="249"/>
      <c r="BM7" s="297"/>
      <c r="BO7" s="2">
        <f>IF(ISBLANK(BP7),"",COUNTA($BP$2:BP7))</f>
        <v>6</v>
      </c>
      <c r="BP7" s="4" t="s">
        <v>370</v>
      </c>
      <c r="BQ7" s="5" t="s">
        <v>358</v>
      </c>
      <c r="BR7" s="4" t="s">
        <v>371</v>
      </c>
      <c r="BS7" s="2" t="str">
        <f>IF(BC4="","",BC4)</f>
        <v/>
      </c>
      <c r="BT7" s="2" t="str">
        <f t="shared" ca="1" si="0"/>
        <v>$BS$7</v>
      </c>
      <c r="BU7" s="6"/>
      <c r="BV7" s="9" t="str">
        <f>IF(願書2!A37="","",願書2!A37)</f>
        <v/>
      </c>
      <c r="BW7" s="9" t="str">
        <f t="array" ref="BW7">IFERROR(INDEX(BV:BV,SMALL(IF(BV:BV&lt;&gt;"",ROW(BV:BV)),ROW())),"")</f>
        <v/>
      </c>
    </row>
    <row r="8" spans="1:75" ht="21" customHeight="1">
      <c r="A8" s="126" t="s">
        <v>372</v>
      </c>
      <c r="B8" s="127"/>
      <c r="C8" s="127"/>
      <c r="D8" s="127"/>
      <c r="E8" s="127"/>
      <c r="F8" s="127"/>
      <c r="G8" s="127"/>
      <c r="H8" s="127"/>
      <c r="I8" s="127"/>
      <c r="J8" s="127"/>
      <c r="K8" s="127"/>
      <c r="L8" s="127"/>
      <c r="M8" s="92"/>
      <c r="N8" s="87"/>
      <c r="O8" s="87"/>
      <c r="P8" s="87"/>
      <c r="Q8" s="87"/>
      <c r="R8" s="87"/>
      <c r="S8" s="87"/>
      <c r="T8" s="87"/>
      <c r="U8" s="87"/>
      <c r="V8" s="87"/>
      <c r="W8" s="87"/>
      <c r="X8" s="87"/>
      <c r="Y8" s="94"/>
      <c r="Z8" s="174" t="s">
        <v>373</v>
      </c>
      <c r="AA8" s="127"/>
      <c r="AB8" s="127"/>
      <c r="AC8" s="127"/>
      <c r="AD8" s="127"/>
      <c r="AE8" s="127"/>
      <c r="AF8" s="127"/>
      <c r="AG8" s="127"/>
      <c r="AH8" s="127"/>
      <c r="AI8" s="127"/>
      <c r="AJ8" s="127"/>
      <c r="AK8" s="128"/>
      <c r="AL8" s="54" t="str">
        <f>IFERROR(INDEX(願書2!AU42:'願書2'!AU45,MATCH(願書3!I2,願書2!A42:'願書2'!A45,0),1),"")</f>
        <v/>
      </c>
      <c r="AM8" s="54"/>
      <c r="AN8" s="54"/>
      <c r="AO8" s="54"/>
      <c r="AP8" s="54"/>
      <c r="AQ8" s="54"/>
      <c r="AR8" s="54"/>
      <c r="AS8" s="54"/>
      <c r="AT8" s="54"/>
      <c r="AU8" s="55"/>
      <c r="AV8" s="174" t="s">
        <v>374</v>
      </c>
      <c r="AW8" s="127"/>
      <c r="AX8" s="127"/>
      <c r="AY8" s="127"/>
      <c r="AZ8" s="127"/>
      <c r="BA8" s="127"/>
      <c r="BB8" s="128"/>
      <c r="BC8" s="401" t="s">
        <v>375</v>
      </c>
      <c r="BD8" s="387"/>
      <c r="BE8" s="387"/>
      <c r="BF8" s="402"/>
      <c r="BG8" s="386" t="s">
        <v>376</v>
      </c>
      <c r="BH8" s="387"/>
      <c r="BI8" s="387"/>
      <c r="BJ8" s="387"/>
      <c r="BK8" s="387"/>
      <c r="BL8" s="387"/>
      <c r="BM8" s="388"/>
      <c r="BO8" s="2">
        <f>IF(ISBLANK(BP8),"",COUNTA($BP$2:BP8))</f>
        <v>7</v>
      </c>
      <c r="BP8" s="4" t="s">
        <v>377</v>
      </c>
      <c r="BQ8" s="5" t="s">
        <v>358</v>
      </c>
      <c r="BR8" s="4" t="s">
        <v>378</v>
      </c>
      <c r="BS8" s="2" t="str">
        <f>IF(I6="","",I6)</f>
        <v/>
      </c>
      <c r="BT8" s="2" t="str">
        <f t="shared" ca="1" si="0"/>
        <v>$BS$8</v>
      </c>
      <c r="BU8" s="6"/>
      <c r="BV8" s="6"/>
    </row>
    <row r="9" spans="1:75" ht="13.5" customHeight="1">
      <c r="A9" s="393"/>
      <c r="B9" s="394"/>
      <c r="C9" s="394"/>
      <c r="D9" s="394"/>
      <c r="E9" s="394"/>
      <c r="F9" s="394"/>
      <c r="G9" s="394"/>
      <c r="H9" s="394"/>
      <c r="I9" s="394"/>
      <c r="J9" s="394"/>
      <c r="K9" s="394"/>
      <c r="L9" s="394"/>
      <c r="M9" s="194"/>
      <c r="N9" s="180"/>
      <c r="O9" s="180"/>
      <c r="P9" s="180"/>
      <c r="Q9" s="180"/>
      <c r="R9" s="180"/>
      <c r="S9" s="180"/>
      <c r="T9" s="180"/>
      <c r="U9" s="180"/>
      <c r="V9" s="180"/>
      <c r="W9" s="180"/>
      <c r="X9" s="180"/>
      <c r="Y9" s="183"/>
      <c r="Z9" s="396"/>
      <c r="AA9" s="394"/>
      <c r="AB9" s="394"/>
      <c r="AC9" s="394"/>
      <c r="AD9" s="394"/>
      <c r="AE9" s="394"/>
      <c r="AF9" s="394"/>
      <c r="AG9" s="394"/>
      <c r="AH9" s="394"/>
      <c r="AI9" s="394"/>
      <c r="AJ9" s="394"/>
      <c r="AK9" s="397"/>
      <c r="AL9" s="399"/>
      <c r="AM9" s="399"/>
      <c r="AN9" s="399"/>
      <c r="AO9" s="399"/>
      <c r="AP9" s="399"/>
      <c r="AQ9" s="399"/>
      <c r="AR9" s="399"/>
      <c r="AS9" s="399"/>
      <c r="AT9" s="399"/>
      <c r="AU9" s="400"/>
      <c r="AV9" s="396"/>
      <c r="AW9" s="394"/>
      <c r="AX9" s="394"/>
      <c r="AY9" s="394"/>
      <c r="AZ9" s="394"/>
      <c r="BA9" s="394"/>
      <c r="BB9" s="397"/>
      <c r="BC9" s="92"/>
      <c r="BD9" s="87"/>
      <c r="BE9" s="87"/>
      <c r="BF9" s="88"/>
      <c r="BG9" s="87"/>
      <c r="BH9" s="87"/>
      <c r="BI9" s="87"/>
      <c r="BJ9" s="87"/>
      <c r="BK9" s="87"/>
      <c r="BL9" s="87"/>
      <c r="BM9" s="96"/>
      <c r="BO9" s="2">
        <f>IF(ISBLANK(BP9),"",COUNTA($BP$2:BP9))</f>
        <v>8</v>
      </c>
      <c r="BP9" s="4" t="s">
        <v>379</v>
      </c>
      <c r="BQ9" s="5" t="s">
        <v>228</v>
      </c>
      <c r="BR9" s="4" t="s">
        <v>53</v>
      </c>
      <c r="BS9" s="2" t="str">
        <f>IF(Z6="","",Z6)</f>
        <v/>
      </c>
      <c r="BT9" s="2" t="str">
        <f t="shared" ca="1" si="0"/>
        <v>$BS$9</v>
      </c>
      <c r="BU9" s="6"/>
      <c r="BV9" s="6"/>
    </row>
    <row r="10" spans="1:75" ht="13.5" customHeight="1" thickBot="1">
      <c r="A10" s="129"/>
      <c r="B10" s="130"/>
      <c r="C10" s="130"/>
      <c r="D10" s="130"/>
      <c r="E10" s="130"/>
      <c r="F10" s="130"/>
      <c r="G10" s="130"/>
      <c r="H10" s="130"/>
      <c r="I10" s="130"/>
      <c r="J10" s="130"/>
      <c r="K10" s="130"/>
      <c r="L10" s="130"/>
      <c r="M10" s="389"/>
      <c r="N10" s="295"/>
      <c r="O10" s="295"/>
      <c r="P10" s="295"/>
      <c r="Q10" s="295"/>
      <c r="R10" s="295"/>
      <c r="S10" s="295"/>
      <c r="T10" s="295"/>
      <c r="U10" s="295"/>
      <c r="V10" s="295"/>
      <c r="W10" s="295"/>
      <c r="X10" s="295"/>
      <c r="Y10" s="395"/>
      <c r="Z10" s="398"/>
      <c r="AA10" s="130"/>
      <c r="AB10" s="130"/>
      <c r="AC10" s="130"/>
      <c r="AD10" s="130"/>
      <c r="AE10" s="130"/>
      <c r="AF10" s="130"/>
      <c r="AG10" s="130"/>
      <c r="AH10" s="130"/>
      <c r="AI10" s="130"/>
      <c r="AJ10" s="130"/>
      <c r="AK10" s="131"/>
      <c r="AL10" s="79"/>
      <c r="AM10" s="79"/>
      <c r="AN10" s="79"/>
      <c r="AO10" s="79"/>
      <c r="AP10" s="79"/>
      <c r="AQ10" s="79"/>
      <c r="AR10" s="79"/>
      <c r="AS10" s="79"/>
      <c r="AT10" s="79"/>
      <c r="AU10" s="80"/>
      <c r="AV10" s="398"/>
      <c r="AW10" s="130"/>
      <c r="AX10" s="130"/>
      <c r="AY10" s="130"/>
      <c r="AZ10" s="130"/>
      <c r="BA10" s="130"/>
      <c r="BB10" s="131"/>
      <c r="BC10" s="389"/>
      <c r="BD10" s="295"/>
      <c r="BE10" s="295"/>
      <c r="BF10" s="390"/>
      <c r="BG10" s="295"/>
      <c r="BH10" s="295"/>
      <c r="BI10" s="295"/>
      <c r="BJ10" s="295"/>
      <c r="BK10" s="295"/>
      <c r="BL10" s="295"/>
      <c r="BM10" s="391"/>
      <c r="BO10" s="2">
        <f>IF(ISBLANK(BP10),"",COUNTA($BP$2:BP10))</f>
        <v>9</v>
      </c>
      <c r="BP10" s="4" t="s">
        <v>370</v>
      </c>
      <c r="BQ10" s="5" t="s">
        <v>358</v>
      </c>
      <c r="BR10" s="5" t="s">
        <v>380</v>
      </c>
      <c r="BS10" s="2" t="str">
        <f>IF(BC6="","",BC6)</f>
        <v/>
      </c>
      <c r="BT10" s="2" t="str">
        <f t="shared" ca="1" si="0"/>
        <v>$BS$10</v>
      </c>
      <c r="BU10" s="6"/>
      <c r="BV10" s="6"/>
    </row>
    <row r="11" spans="1:75" ht="9" customHeight="1">
      <c r="BO11" s="2">
        <f>IF(ISBLANK(BP11),"",COUNTA($BP$2:BP11))</f>
        <v>10</v>
      </c>
      <c r="BP11" s="4" t="s">
        <v>381</v>
      </c>
      <c r="BQ11" s="5" t="s">
        <v>228</v>
      </c>
      <c r="BR11" s="5" t="s">
        <v>53</v>
      </c>
      <c r="BS11" s="2" t="str">
        <f>IF(M8="","",M8)</f>
        <v/>
      </c>
      <c r="BT11" s="2" t="str">
        <f t="shared" ca="1" si="0"/>
        <v>$BS$11</v>
      </c>
      <c r="BU11" s="6"/>
      <c r="BV11" s="6"/>
    </row>
    <row r="12" spans="1:75" ht="13.5" customHeight="1" thickBot="1">
      <c r="A12" s="267" t="s">
        <v>382</v>
      </c>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196" t="s">
        <v>21</v>
      </c>
      <c r="AA12" s="196"/>
      <c r="AB12" s="196"/>
      <c r="AC12" s="267" t="s">
        <v>383</v>
      </c>
      <c r="AD12" s="267"/>
      <c r="AE12" s="267"/>
      <c r="AF12" s="267"/>
      <c r="AG12" s="196" t="s">
        <v>21</v>
      </c>
      <c r="AH12" s="196"/>
      <c r="AI12" s="196"/>
      <c r="AJ12" s="267" t="s">
        <v>384</v>
      </c>
      <c r="AK12" s="267"/>
      <c r="AL12" s="267"/>
      <c r="AM12" s="267"/>
      <c r="AN12" s="392" t="s">
        <v>385</v>
      </c>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O12" s="2">
        <f>IF(ISBLANK(BP12),"",COUNTA($BP$2:BP12))</f>
        <v>11</v>
      </c>
      <c r="BP12" s="4" t="s">
        <v>386</v>
      </c>
      <c r="BQ12" s="5" t="s">
        <v>228</v>
      </c>
      <c r="BR12" s="5" t="s">
        <v>53</v>
      </c>
      <c r="BS12" s="2" t="str">
        <f>IF(AL8="","",AL8)</f>
        <v/>
      </c>
      <c r="BT12" s="2" t="str">
        <f t="shared" ca="1" si="0"/>
        <v>$BS$12</v>
      </c>
      <c r="BU12" s="6"/>
      <c r="BV12" s="6"/>
    </row>
    <row r="13" spans="1:75" ht="13.5" customHeight="1">
      <c r="A13" s="137" t="s">
        <v>387</v>
      </c>
      <c r="B13" s="254"/>
      <c r="C13" s="254"/>
      <c r="D13" s="254"/>
      <c r="E13" s="254"/>
      <c r="F13" s="254"/>
      <c r="G13" s="254"/>
      <c r="H13" s="254"/>
      <c r="I13" s="254"/>
      <c r="J13" s="254"/>
      <c r="K13" s="254"/>
      <c r="L13" s="254"/>
      <c r="M13" s="254"/>
      <c r="N13" s="254"/>
      <c r="O13" s="254"/>
      <c r="P13" s="255"/>
      <c r="Q13" s="258" t="s">
        <v>388</v>
      </c>
      <c r="R13" s="254"/>
      <c r="S13" s="254"/>
      <c r="T13" s="254"/>
      <c r="U13" s="254"/>
      <c r="V13" s="254"/>
      <c r="W13" s="254"/>
      <c r="X13" s="254"/>
      <c r="Y13" s="254"/>
      <c r="Z13" s="254"/>
      <c r="AA13" s="254"/>
      <c r="AB13" s="254"/>
      <c r="AC13" s="254"/>
      <c r="AD13" s="254"/>
      <c r="AE13" s="254"/>
      <c r="AF13" s="255"/>
      <c r="AG13" s="260" t="s">
        <v>389</v>
      </c>
      <c r="AH13" s="384"/>
      <c r="AI13" s="384"/>
      <c r="AJ13" s="384"/>
      <c r="AK13" s="384"/>
      <c r="AL13" s="384"/>
      <c r="AM13" s="384"/>
      <c r="AN13" s="384"/>
      <c r="AO13" s="384"/>
      <c r="AP13" s="384"/>
      <c r="AQ13" s="384"/>
      <c r="AR13" s="384"/>
      <c r="AS13" s="384"/>
      <c r="AT13" s="384"/>
      <c r="AU13" s="384"/>
      <c r="AV13" s="384"/>
      <c r="AW13" s="260" t="s">
        <v>81</v>
      </c>
      <c r="AX13" s="260"/>
      <c r="AY13" s="260"/>
      <c r="AZ13" s="260"/>
      <c r="BA13" s="260"/>
      <c r="BB13" s="260"/>
      <c r="BC13" s="260"/>
      <c r="BD13" s="260"/>
      <c r="BE13" s="260"/>
      <c r="BF13" s="260"/>
      <c r="BG13" s="260"/>
      <c r="BH13" s="260"/>
      <c r="BI13" s="260"/>
      <c r="BJ13" s="260"/>
      <c r="BK13" s="260"/>
      <c r="BL13" s="260"/>
      <c r="BM13" s="337"/>
      <c r="BO13" s="2">
        <f>IF(ISBLANK(BP13),"",COUNTA($BP$2:BP13))</f>
        <v>12</v>
      </c>
      <c r="BP13" s="4" t="s">
        <v>390</v>
      </c>
      <c r="BQ13" s="5" t="s">
        <v>358</v>
      </c>
      <c r="BR13" s="5" t="s">
        <v>391</v>
      </c>
      <c r="BS13" s="2" t="str">
        <f>IF(BC9="","",BC9)</f>
        <v/>
      </c>
      <c r="BT13" s="2" t="str">
        <f t="shared" ca="1" si="0"/>
        <v>$BS$13</v>
      </c>
      <c r="BU13" s="6"/>
      <c r="BV13" s="6"/>
    </row>
    <row r="14" spans="1:75" ht="13.5" customHeight="1">
      <c r="A14" s="203"/>
      <c r="B14" s="204"/>
      <c r="C14" s="204"/>
      <c r="D14" s="204"/>
      <c r="E14" s="204"/>
      <c r="F14" s="204"/>
      <c r="G14" s="204"/>
      <c r="H14" s="204"/>
      <c r="I14" s="204"/>
      <c r="J14" s="204"/>
      <c r="K14" s="204"/>
      <c r="L14" s="204"/>
      <c r="M14" s="204"/>
      <c r="N14" s="204"/>
      <c r="O14" s="204"/>
      <c r="P14" s="287"/>
      <c r="Q14" s="288"/>
      <c r="R14" s="204"/>
      <c r="S14" s="204"/>
      <c r="T14" s="204"/>
      <c r="U14" s="204"/>
      <c r="V14" s="204"/>
      <c r="W14" s="204"/>
      <c r="X14" s="204"/>
      <c r="Y14" s="204"/>
      <c r="Z14" s="204"/>
      <c r="AA14" s="204"/>
      <c r="AB14" s="204"/>
      <c r="AC14" s="204"/>
      <c r="AD14" s="204"/>
      <c r="AE14" s="204"/>
      <c r="AF14" s="287"/>
      <c r="AG14" s="161"/>
      <c r="AH14" s="161"/>
      <c r="AI14" s="161"/>
      <c r="AJ14" s="161"/>
      <c r="AK14" s="161"/>
      <c r="AL14" s="161"/>
      <c r="AM14" s="161"/>
      <c r="AN14" s="161"/>
      <c r="AO14" s="161"/>
      <c r="AP14" s="161"/>
      <c r="AQ14" s="161"/>
      <c r="AR14" s="161"/>
      <c r="AS14" s="161"/>
      <c r="AT14" s="161"/>
      <c r="AU14" s="161"/>
      <c r="AV14" s="161"/>
      <c r="AW14" s="261"/>
      <c r="AX14" s="261"/>
      <c r="AY14" s="261"/>
      <c r="AZ14" s="261"/>
      <c r="BA14" s="261"/>
      <c r="BB14" s="261"/>
      <c r="BC14" s="261"/>
      <c r="BD14" s="261"/>
      <c r="BE14" s="261"/>
      <c r="BF14" s="261"/>
      <c r="BG14" s="261"/>
      <c r="BH14" s="261"/>
      <c r="BI14" s="261"/>
      <c r="BJ14" s="261"/>
      <c r="BK14" s="261"/>
      <c r="BL14" s="261"/>
      <c r="BM14" s="338"/>
      <c r="BO14" s="2">
        <f>IF(ISBLANK(BP14),"",COUNTA($BP$2:BP14))</f>
        <v>13</v>
      </c>
      <c r="BP14" s="4" t="s">
        <v>392</v>
      </c>
      <c r="BQ14" s="5" t="s">
        <v>358</v>
      </c>
      <c r="BR14" s="5" t="s">
        <v>393</v>
      </c>
      <c r="BS14" s="2" t="str">
        <f>IF(BG9="","",BG9)</f>
        <v/>
      </c>
      <c r="BT14" s="2" t="str">
        <f t="shared" ca="1" si="0"/>
        <v>$BS$14</v>
      </c>
      <c r="BU14" s="6"/>
      <c r="BV14" s="6"/>
    </row>
    <row r="15" spans="1:75" ht="19.149999999999999" customHeight="1">
      <c r="A15" s="385"/>
      <c r="B15" s="240"/>
      <c r="C15" s="240"/>
      <c r="D15" s="240"/>
      <c r="E15" s="240"/>
      <c r="F15" s="240"/>
      <c r="G15" s="240"/>
      <c r="H15" s="240"/>
      <c r="I15" s="240"/>
      <c r="J15" s="240"/>
      <c r="K15" s="240"/>
      <c r="L15" s="240"/>
      <c r="M15" s="240"/>
      <c r="N15" s="240"/>
      <c r="O15" s="240"/>
      <c r="P15" s="241"/>
      <c r="Q15" s="239"/>
      <c r="R15" s="240"/>
      <c r="S15" s="240"/>
      <c r="T15" s="240"/>
      <c r="U15" s="240"/>
      <c r="V15" s="240"/>
      <c r="W15" s="240"/>
      <c r="X15" s="240"/>
      <c r="Y15" s="240"/>
      <c r="Z15" s="240"/>
      <c r="AA15" s="240"/>
      <c r="AB15" s="240"/>
      <c r="AC15" s="240"/>
      <c r="AD15" s="240"/>
      <c r="AE15" s="240"/>
      <c r="AF15" s="241"/>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97"/>
      <c r="BO15" s="2">
        <f>IF(ISBLANK(BP15),"",COUNTA($BP$2:BP15))</f>
        <v>14</v>
      </c>
      <c r="BP15" s="4" t="s">
        <v>394</v>
      </c>
      <c r="BQ15" s="5" t="s">
        <v>76</v>
      </c>
      <c r="BR15" s="5" t="s">
        <v>395</v>
      </c>
      <c r="BS15" s="2" t="str">
        <f>IF(AND(Z12="☑",AG12="☑"),"エラー",IF(AND(Z12="☑",AG12&lt;&gt;"☑"),"有",IF(AND(Z12&lt;&gt;"☑",AG12="☑"),"無","")))</f>
        <v/>
      </c>
      <c r="BT15" s="2" t="str">
        <f t="shared" ca="1" si="0"/>
        <v>$BS$15</v>
      </c>
      <c r="BU15" s="6"/>
      <c r="BV15" s="6"/>
    </row>
    <row r="16" spans="1:75" ht="19.149999999999999" customHeight="1" thickBot="1">
      <c r="A16" s="374"/>
      <c r="B16" s="263"/>
      <c r="C16" s="263"/>
      <c r="D16" s="263"/>
      <c r="E16" s="263"/>
      <c r="F16" s="263"/>
      <c r="G16" s="263"/>
      <c r="H16" s="263"/>
      <c r="I16" s="263"/>
      <c r="J16" s="263"/>
      <c r="K16" s="263"/>
      <c r="L16" s="263"/>
      <c r="M16" s="263"/>
      <c r="N16" s="263"/>
      <c r="O16" s="263"/>
      <c r="P16" s="264"/>
      <c r="Q16" s="262"/>
      <c r="R16" s="263"/>
      <c r="S16" s="263"/>
      <c r="T16" s="263"/>
      <c r="U16" s="263"/>
      <c r="V16" s="263"/>
      <c r="W16" s="263"/>
      <c r="X16" s="263"/>
      <c r="Y16" s="263"/>
      <c r="Z16" s="263"/>
      <c r="AA16" s="263"/>
      <c r="AB16" s="263"/>
      <c r="AC16" s="263"/>
      <c r="AD16" s="263"/>
      <c r="AE16" s="263"/>
      <c r="AF16" s="264"/>
      <c r="AG16" s="235"/>
      <c r="AH16" s="235"/>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5"/>
      <c r="BK16" s="235"/>
      <c r="BL16" s="235"/>
      <c r="BM16" s="298"/>
      <c r="BO16" s="2">
        <f>IF(ISBLANK(BP16),"",COUNTA($BP$2:BP16))</f>
        <v>15</v>
      </c>
      <c r="BP16" s="4" t="s">
        <v>396</v>
      </c>
      <c r="BQ16" s="5" t="s">
        <v>76</v>
      </c>
      <c r="BR16" s="5" t="s">
        <v>397</v>
      </c>
      <c r="BS16" s="2" t="str">
        <f>IF(AND(A15&lt;&gt;"",A16&lt;&gt;""),2,IF(OR(A15&lt;&gt;"",A16&lt;&gt;""),1,""))</f>
        <v/>
      </c>
      <c r="BT16" s="2" t="str">
        <f t="shared" ca="1" si="0"/>
        <v>$BS$16</v>
      </c>
      <c r="BU16" s="6"/>
      <c r="BV16" s="6"/>
    </row>
    <row r="17" spans="1:74" ht="9" customHeight="1">
      <c r="BO17" s="2">
        <f>IF(ISBLANK(BP17),"",COUNTA($BP$2:BP17))</f>
        <v>16</v>
      </c>
      <c r="BP17" s="4" t="s">
        <v>398</v>
      </c>
      <c r="BQ17" s="5" t="s">
        <v>76</v>
      </c>
      <c r="BR17" s="4" t="s">
        <v>399</v>
      </c>
      <c r="BS17" s="17" t="str">
        <f>IF(AND(ISBLANK(A15),ISBLANK(A16)),"",TEXT(MAX(A15,A16),"YYYY/MM/DD"))</f>
        <v/>
      </c>
      <c r="BT17" s="2" t="str">
        <f t="shared" ca="1" si="0"/>
        <v>$BS$17</v>
      </c>
      <c r="BU17" s="6"/>
      <c r="BV17" s="6"/>
    </row>
    <row r="18" spans="1:74" ht="13.5" customHeight="1" thickBot="1">
      <c r="A18" s="267" t="s">
        <v>400</v>
      </c>
      <c r="B18" s="267"/>
      <c r="C18" s="267"/>
      <c r="D18" s="267"/>
      <c r="E18" s="267"/>
      <c r="F18" s="267"/>
      <c r="G18" s="267"/>
      <c r="H18" s="267"/>
      <c r="I18" s="267"/>
      <c r="J18" s="267"/>
      <c r="K18" s="267"/>
      <c r="L18" s="267"/>
      <c r="M18" s="267"/>
      <c r="N18" s="267"/>
      <c r="O18" s="267"/>
      <c r="P18" s="267"/>
      <c r="Q18" s="267"/>
      <c r="R18" s="267"/>
      <c r="S18" s="267"/>
      <c r="T18" s="267"/>
      <c r="U18" s="267"/>
      <c r="V18" s="267"/>
      <c r="W18" s="267"/>
      <c r="X18" s="267"/>
      <c r="Y18" s="267"/>
      <c r="Z18" s="267"/>
      <c r="AA18" s="267"/>
      <c r="AB18" s="267"/>
      <c r="AC18" s="267"/>
      <c r="AD18" s="267"/>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7"/>
      <c r="BA18" s="267"/>
      <c r="BB18" s="267"/>
      <c r="BC18" s="267"/>
      <c r="BD18" s="267"/>
      <c r="BE18" s="267"/>
      <c r="BF18" s="267"/>
      <c r="BG18" s="267"/>
      <c r="BH18" s="267"/>
      <c r="BI18" s="267"/>
      <c r="BJ18" s="267"/>
      <c r="BK18" s="267"/>
      <c r="BL18" s="267"/>
      <c r="BM18" s="267"/>
      <c r="BO18" s="2">
        <f>IF(ISBLANK(BP18),"",COUNTA($BP$2:BP18))</f>
        <v>17</v>
      </c>
      <c r="BP18" s="4" t="s">
        <v>401</v>
      </c>
      <c r="BQ18" s="5" t="s">
        <v>76</v>
      </c>
      <c r="BR18" s="4" t="s">
        <v>402</v>
      </c>
      <c r="BS18" s="17" t="str">
        <f>IF(AND(ISBLANK(Q15),ISBLANK(Q16)),"",TEXT(MAX(Q15,Q16),"YYYY/MM/DD"))</f>
        <v/>
      </c>
      <c r="BT18" s="2" t="str">
        <f t="shared" ca="1" si="0"/>
        <v>$BS$18</v>
      </c>
      <c r="BU18" s="6"/>
      <c r="BV18" s="6"/>
    </row>
    <row r="19" spans="1:74" ht="13.5" customHeight="1">
      <c r="A19" s="375"/>
      <c r="B19" s="376"/>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7"/>
      <c r="BO19" s="2">
        <f>IF(ISBLANK(BP19),"",COUNTA($BP$2:BP19))</f>
        <v>18</v>
      </c>
      <c r="BP19" s="5" t="s">
        <v>403</v>
      </c>
      <c r="BQ19" s="5" t="s">
        <v>228</v>
      </c>
      <c r="BR19" s="4" t="s">
        <v>53</v>
      </c>
      <c r="BS19" s="2" t="str">
        <f>IF(AG15&lt;&gt;"",IF(ISBLANK(A15),"",TEXT(A15,"YYYY/MM/DD"))&amp;":"&amp;IF(ISBLANK(Q15),"",TEXT(Q15,"YYYY/MM/DD"))&amp;":"&amp;AG15&amp;":"&amp;AW15,"")</f>
        <v/>
      </c>
      <c r="BT19" s="2" t="str">
        <f t="shared" ca="1" si="0"/>
        <v>$BS$19</v>
      </c>
      <c r="BU19" s="6"/>
      <c r="BV19" s="6"/>
    </row>
    <row r="20" spans="1:74" ht="13.5" customHeight="1">
      <c r="A20" s="378"/>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80"/>
      <c r="BO20" s="2">
        <f>IF(ISBLANK(BP21),"",COUNTA($BP$2:BP21))</f>
        <v>20</v>
      </c>
      <c r="BP20" s="5" t="s">
        <v>404</v>
      </c>
      <c r="BQ20" s="5" t="s">
        <v>228</v>
      </c>
      <c r="BR20" s="4" t="s">
        <v>53</v>
      </c>
      <c r="BS20" s="2" t="str">
        <f>IF(AW15&lt;&gt;"",IF(ISBLANK(A15),"",TEXT(A15,"YYYY/MM/DD"))&amp;":"&amp;IF(ISBLANK(Q15),"",TEXT(Q15,"YYYY/MM/DD"))&amp;":"&amp;AG15&amp;":"&amp;AW15,"")</f>
        <v/>
      </c>
      <c r="BT20" s="2" t="str">
        <f ca="1">CELL("address",BS20)</f>
        <v>$BS$20</v>
      </c>
      <c r="BU20" s="6"/>
      <c r="BV20" s="6"/>
    </row>
    <row r="21" spans="1:74" ht="13.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379"/>
      <c r="BD21" s="379"/>
      <c r="BE21" s="379"/>
      <c r="BF21" s="379"/>
      <c r="BG21" s="379"/>
      <c r="BH21" s="379"/>
      <c r="BI21" s="379"/>
      <c r="BJ21" s="379"/>
      <c r="BK21" s="379"/>
      <c r="BL21" s="379"/>
      <c r="BM21" s="380"/>
      <c r="BO21" s="2">
        <f>IF(ISBLANK(BP20),"",COUNTA($BP$2:BP21))</f>
        <v>20</v>
      </c>
      <c r="BP21" s="5" t="s">
        <v>405</v>
      </c>
      <c r="BQ21" s="5" t="s">
        <v>228</v>
      </c>
      <c r="BR21" s="4" t="s">
        <v>53</v>
      </c>
      <c r="BS21" s="2" t="str">
        <f>IF(AG16&lt;&gt;"",IF(ISBLANK(A16),"",TEXT(A16,"YYYY/MM/DD"))&amp;":"&amp;IF(ISBLANK(Q16),"",TEXT(Q16,"YYYY/MM/DD"))&amp;":"&amp;AG16&amp;":"&amp;AW16,"")</f>
        <v/>
      </c>
      <c r="BT21" s="2" t="str">
        <f t="shared" ref="BT21" ca="1" si="1">CELL("address",BS21)</f>
        <v>$BS$21</v>
      </c>
      <c r="BU21" s="6"/>
      <c r="BV21" s="6"/>
    </row>
    <row r="22" spans="1:74" ht="13.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c r="BH22" s="379"/>
      <c r="BI22" s="379"/>
      <c r="BJ22" s="379"/>
      <c r="BK22" s="379"/>
      <c r="BL22" s="379"/>
      <c r="BM22" s="380"/>
      <c r="BO22" s="2">
        <f>IF(ISBLANK(BP22),"",COUNTA($BP$2:BP22))</f>
        <v>21</v>
      </c>
      <c r="BP22" s="5" t="s">
        <v>406</v>
      </c>
      <c r="BQ22" s="5" t="s">
        <v>228</v>
      </c>
      <c r="BR22" s="4" t="s">
        <v>53</v>
      </c>
      <c r="BS22" s="2" t="str">
        <f>IF(AW16&lt;&gt;"",IF(ISBLANK(A16),"",TEXT(A16,"YYYY/MM/DD"))&amp;":"&amp;IF(ISBLANK(Q16),"",TEXT(Q16,"YYYY/MM/DD"))&amp;":"&amp;AG16&amp;":"&amp;AW16,"")</f>
        <v/>
      </c>
      <c r="BT22" s="2" t="str">
        <f t="shared" ca="1" si="0"/>
        <v>$BS$22</v>
      </c>
      <c r="BU22" s="6"/>
      <c r="BV22" s="6"/>
    </row>
    <row r="23" spans="1:74" ht="13.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80"/>
      <c r="BO23" s="2">
        <f>IF(ISBLANK(BP23),"",COUNTA($BP$2:BP23))</f>
        <v>22</v>
      </c>
      <c r="BP23" s="5" t="s">
        <v>407</v>
      </c>
      <c r="BQ23" s="5" t="s">
        <v>228</v>
      </c>
      <c r="BR23" s="4" t="s">
        <v>53</v>
      </c>
      <c r="BS23" s="2" t="str">
        <f>IF(A19="","",A19)</f>
        <v/>
      </c>
      <c r="BT23" s="2" t="str">
        <f t="shared" ca="1" si="0"/>
        <v>$BS$23</v>
      </c>
      <c r="BU23" s="6"/>
      <c r="BV23" s="6"/>
    </row>
    <row r="24" spans="1:74" ht="13.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c r="BH24" s="379"/>
      <c r="BI24" s="379"/>
      <c r="BJ24" s="379"/>
      <c r="BK24" s="379"/>
      <c r="BL24" s="379"/>
      <c r="BM24" s="380"/>
      <c r="BO24" s="2">
        <f>IF(ISBLANK(BP24),"",COUNTA($BP$2:BP24))</f>
        <v>23</v>
      </c>
      <c r="BP24" s="4" t="s">
        <v>408</v>
      </c>
      <c r="BQ24" s="5" t="s">
        <v>26</v>
      </c>
      <c r="BR24" s="4" t="s">
        <v>409</v>
      </c>
      <c r="BS24" s="2" t="str">
        <f>IF(COUNTIF(C45:D50,"☑")&gt;1,"エラー",IF(C45="☑","日本での進学",IF(C48="☑","日本での就職",IF(C49="☑","帰国",IF(C50="☑","その他","")))))</f>
        <v/>
      </c>
      <c r="BT24" s="2" t="str">
        <f t="shared" ca="1" si="0"/>
        <v>$BS$24</v>
      </c>
      <c r="BU24" s="6"/>
      <c r="BV24" s="6"/>
    </row>
    <row r="25" spans="1:74" ht="13.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79"/>
      <c r="BK25" s="379"/>
      <c r="BL25" s="379"/>
      <c r="BM25" s="380"/>
      <c r="BO25" s="2">
        <f>IF(ISBLANK(BP25),"",COUNTA($BP$2:BP25))</f>
        <v>24</v>
      </c>
      <c r="BP25" s="4" t="s">
        <v>410</v>
      </c>
      <c r="BQ25" s="5" t="s">
        <v>228</v>
      </c>
      <c r="BR25" s="4" t="s">
        <v>53</v>
      </c>
      <c r="BS25" s="2" t="str">
        <f>IF(AM46="","",AM46)</f>
        <v/>
      </c>
      <c r="BT25" s="2" t="str">
        <f t="shared" ca="1" si="0"/>
        <v>$BS$25</v>
      </c>
      <c r="BU25" s="6"/>
      <c r="BV25" s="6"/>
    </row>
    <row r="26" spans="1:74" ht="13.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c r="BH26" s="379"/>
      <c r="BI26" s="379"/>
      <c r="BJ26" s="379"/>
      <c r="BK26" s="379"/>
      <c r="BL26" s="379"/>
      <c r="BM26" s="380"/>
      <c r="BO26" s="2">
        <f>IF(ISBLANK(BP26),"",COUNTA($BP$2:BP26))</f>
        <v>25</v>
      </c>
      <c r="BP26" s="4" t="s">
        <v>411</v>
      </c>
      <c r="BQ26" s="5" t="s">
        <v>228</v>
      </c>
      <c r="BR26" s="4" t="s">
        <v>53</v>
      </c>
      <c r="BS26" s="2" t="str">
        <f>IF(AM47="","",AM47)</f>
        <v/>
      </c>
      <c r="BT26" s="2" t="str">
        <f t="shared" ca="1" si="0"/>
        <v>$BS$26</v>
      </c>
      <c r="BU26" s="6"/>
      <c r="BV26" s="6"/>
    </row>
    <row r="27" spans="1:74" ht="13.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80"/>
      <c r="BO27" s="2">
        <f>IF(ISBLANK(BP27),"",COUNTA($BP$2:BP27))</f>
        <v>26</v>
      </c>
      <c r="BP27" s="4" t="s">
        <v>412</v>
      </c>
      <c r="BQ27" s="5" t="s">
        <v>228</v>
      </c>
      <c r="BR27" s="4" t="s">
        <v>53</v>
      </c>
      <c r="BS27" s="2" t="str">
        <f>IF(AM48="","",AM48)</f>
        <v/>
      </c>
      <c r="BT27" s="2" t="str">
        <f t="shared" ca="1" si="0"/>
        <v>$BS$27</v>
      </c>
      <c r="BU27" s="6"/>
      <c r="BV27" s="6"/>
    </row>
    <row r="28" spans="1:74" ht="13.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9"/>
      <c r="BJ28" s="379"/>
      <c r="BK28" s="379"/>
      <c r="BL28" s="379"/>
      <c r="BM28" s="380"/>
      <c r="BO28" s="2">
        <f>IF(ISBLANK(BP28),"",COUNTA($BP$2:BP28))</f>
        <v>27</v>
      </c>
      <c r="BP28" s="4" t="s">
        <v>413</v>
      </c>
      <c r="BQ28" s="5" t="s">
        <v>26</v>
      </c>
      <c r="BR28" s="4" t="s">
        <v>414</v>
      </c>
      <c r="BS28" s="2" t="str">
        <f>IF(R50="","",R50)</f>
        <v/>
      </c>
      <c r="BT28" s="2" t="str">
        <f t="shared" ca="1" si="0"/>
        <v>$BS$28</v>
      </c>
      <c r="BU28" s="6"/>
      <c r="BV28" s="6"/>
    </row>
    <row r="29" spans="1:74" ht="13.5" customHeight="1">
      <c r="A29" s="378"/>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c r="BH29" s="379"/>
      <c r="BI29" s="379"/>
      <c r="BJ29" s="379"/>
      <c r="BK29" s="379"/>
      <c r="BL29" s="379"/>
      <c r="BM29" s="380"/>
      <c r="BO29" s="2"/>
      <c r="BP29" s="4"/>
      <c r="BQ29" s="5"/>
      <c r="BR29" s="4"/>
      <c r="BS29" s="2"/>
      <c r="BT29" s="2"/>
      <c r="BU29" s="6"/>
      <c r="BV29" s="6"/>
    </row>
    <row r="30" spans="1:74" ht="13.5" customHeight="1">
      <c r="A30" s="378"/>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80"/>
      <c r="BO30" s="2"/>
      <c r="BP30" s="4"/>
      <c r="BQ30" s="5"/>
      <c r="BR30" s="4"/>
      <c r="BS30" s="2"/>
      <c r="BT30" s="2"/>
      <c r="BU30" s="6"/>
      <c r="BV30" s="6"/>
    </row>
    <row r="31" spans="1:74" ht="13.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80"/>
      <c r="BO31" s="2"/>
      <c r="BP31" s="4"/>
      <c r="BQ31" s="5"/>
      <c r="BR31" s="4"/>
      <c r="BS31" s="2"/>
      <c r="BT31" s="2"/>
      <c r="BU31" s="6"/>
      <c r="BV31" s="6"/>
    </row>
    <row r="32" spans="1:74" ht="13.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c r="BH32" s="379"/>
      <c r="BI32" s="379"/>
      <c r="BJ32" s="379"/>
      <c r="BK32" s="379"/>
      <c r="BL32" s="379"/>
      <c r="BM32" s="380"/>
      <c r="BO32" s="2"/>
      <c r="BP32" s="4"/>
      <c r="BQ32" s="5"/>
      <c r="BR32" s="4"/>
      <c r="BS32" s="2"/>
      <c r="BT32" s="2"/>
      <c r="BU32" s="6"/>
      <c r="BV32" s="6"/>
    </row>
    <row r="33" spans="1:74" ht="13.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79"/>
      <c r="BE33" s="379"/>
      <c r="BF33" s="379"/>
      <c r="BG33" s="379"/>
      <c r="BH33" s="379"/>
      <c r="BI33" s="379"/>
      <c r="BJ33" s="379"/>
      <c r="BK33" s="379"/>
      <c r="BL33" s="379"/>
      <c r="BM33" s="380"/>
      <c r="BO33" s="2"/>
      <c r="BP33" s="4"/>
      <c r="BQ33" s="5"/>
      <c r="BR33" s="4"/>
      <c r="BS33" s="2"/>
      <c r="BT33" s="2"/>
      <c r="BU33" s="6"/>
      <c r="BV33" s="6"/>
    </row>
    <row r="34" spans="1:74" ht="13.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80"/>
      <c r="BO34" s="2"/>
      <c r="BP34" s="4"/>
      <c r="BQ34" s="5"/>
      <c r="BR34" s="4"/>
      <c r="BS34" s="2"/>
      <c r="BT34" s="2"/>
      <c r="BU34" s="6"/>
      <c r="BV34" s="6"/>
    </row>
    <row r="35" spans="1:74" ht="13.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80"/>
      <c r="BO35" s="2"/>
      <c r="BP35" s="4"/>
      <c r="BQ35" s="5"/>
      <c r="BR35" s="4"/>
      <c r="BS35" s="2"/>
      <c r="BT35" s="2"/>
      <c r="BU35" s="6"/>
      <c r="BV35" s="6"/>
    </row>
    <row r="36" spans="1:74" ht="13.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80"/>
      <c r="BO36" s="2"/>
      <c r="BP36" s="4"/>
      <c r="BQ36" s="5"/>
      <c r="BR36" s="4"/>
      <c r="BS36" s="2"/>
      <c r="BT36" s="2"/>
      <c r="BU36" s="6"/>
      <c r="BV36" s="6"/>
    </row>
    <row r="37" spans="1:74" ht="13.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79"/>
      <c r="BD37" s="379"/>
      <c r="BE37" s="379"/>
      <c r="BF37" s="379"/>
      <c r="BG37" s="379"/>
      <c r="BH37" s="379"/>
      <c r="BI37" s="379"/>
      <c r="BJ37" s="379"/>
      <c r="BK37" s="379"/>
      <c r="BL37" s="379"/>
      <c r="BM37" s="380"/>
      <c r="BO37" s="2"/>
      <c r="BP37" s="4"/>
      <c r="BQ37" s="5"/>
      <c r="BR37" s="4"/>
      <c r="BS37" s="2"/>
      <c r="BT37" s="2"/>
      <c r="BU37" s="6"/>
      <c r="BV37" s="6"/>
    </row>
    <row r="38" spans="1:74" ht="13.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c r="BH38" s="379"/>
      <c r="BI38" s="379"/>
      <c r="BJ38" s="379"/>
      <c r="BK38" s="379"/>
      <c r="BL38" s="379"/>
      <c r="BM38" s="380"/>
      <c r="BO38" s="2"/>
      <c r="BP38" s="4"/>
      <c r="BQ38" s="5"/>
      <c r="BR38" s="4"/>
      <c r="BS38" s="2"/>
      <c r="BT38" s="2"/>
      <c r="BU38" s="6"/>
      <c r="BV38" s="6"/>
    </row>
    <row r="39" spans="1:74" ht="13.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80"/>
      <c r="BO39" s="2"/>
      <c r="BP39" s="4"/>
      <c r="BQ39" s="5"/>
      <c r="BR39" s="4"/>
      <c r="BS39" s="2"/>
      <c r="BT39" s="2"/>
      <c r="BU39" s="6"/>
      <c r="BV39" s="6"/>
    </row>
    <row r="40" spans="1:74" ht="13.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c r="BH40" s="379"/>
      <c r="BI40" s="379"/>
      <c r="BJ40" s="379"/>
      <c r="BK40" s="379"/>
      <c r="BL40" s="379"/>
      <c r="BM40" s="380"/>
      <c r="BO40" s="2"/>
      <c r="BP40" s="4"/>
      <c r="BQ40" s="5"/>
      <c r="BR40" s="4"/>
      <c r="BS40" s="2"/>
      <c r="BT40" s="2"/>
      <c r="BU40" s="6"/>
      <c r="BV40" s="6"/>
    </row>
    <row r="41" spans="1:74" ht="13.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c r="BH41" s="379"/>
      <c r="BI41" s="379"/>
      <c r="BJ41" s="379"/>
      <c r="BK41" s="379"/>
      <c r="BL41" s="379"/>
      <c r="BM41" s="380"/>
      <c r="BO41" s="2"/>
      <c r="BP41" s="4"/>
      <c r="BQ41" s="5"/>
      <c r="BR41" s="4"/>
      <c r="BS41" s="2"/>
      <c r="BT41" s="2"/>
      <c r="BU41" s="6"/>
      <c r="BV41" s="6"/>
    </row>
    <row r="42" spans="1:74" ht="13.5" customHeight="1" thickBot="1">
      <c r="A42" s="381"/>
      <c r="B42" s="382"/>
      <c r="C42" s="382"/>
      <c r="D42" s="382"/>
      <c r="E42" s="382"/>
      <c r="F42" s="382"/>
      <c r="G42" s="382"/>
      <c r="H42" s="382"/>
      <c r="I42" s="382"/>
      <c r="J42" s="382"/>
      <c r="K42" s="382"/>
      <c r="L42" s="382"/>
      <c r="M42" s="382"/>
      <c r="N42" s="382"/>
      <c r="O42" s="382"/>
      <c r="P42" s="382"/>
      <c r="Q42" s="382"/>
      <c r="R42" s="382"/>
      <c r="S42" s="382"/>
      <c r="T42" s="382"/>
      <c r="U42" s="382"/>
      <c r="V42" s="382"/>
      <c r="W42" s="382"/>
      <c r="X42" s="382"/>
      <c r="Y42" s="382"/>
      <c r="Z42" s="382"/>
      <c r="AA42" s="382"/>
      <c r="AB42" s="382"/>
      <c r="AC42" s="382"/>
      <c r="AD42" s="382"/>
      <c r="AE42" s="382"/>
      <c r="AF42" s="382"/>
      <c r="AG42" s="382"/>
      <c r="AH42" s="382"/>
      <c r="AI42" s="382"/>
      <c r="AJ42" s="382"/>
      <c r="AK42" s="382"/>
      <c r="AL42" s="382"/>
      <c r="AM42" s="382"/>
      <c r="AN42" s="382"/>
      <c r="AO42" s="382"/>
      <c r="AP42" s="382"/>
      <c r="AQ42" s="382"/>
      <c r="AR42" s="382"/>
      <c r="AS42" s="382"/>
      <c r="AT42" s="382"/>
      <c r="AU42" s="382"/>
      <c r="AV42" s="382"/>
      <c r="AW42" s="382"/>
      <c r="AX42" s="382"/>
      <c r="AY42" s="382"/>
      <c r="AZ42" s="382"/>
      <c r="BA42" s="382"/>
      <c r="BB42" s="382"/>
      <c r="BC42" s="382"/>
      <c r="BD42" s="382"/>
      <c r="BE42" s="382"/>
      <c r="BF42" s="382"/>
      <c r="BG42" s="382"/>
      <c r="BH42" s="382"/>
      <c r="BI42" s="382"/>
      <c r="BJ42" s="382"/>
      <c r="BK42" s="382"/>
      <c r="BL42" s="382"/>
      <c r="BM42" s="383"/>
      <c r="BO42" s="2"/>
      <c r="BP42" s="4"/>
      <c r="BQ42" s="5"/>
      <c r="BR42" s="4"/>
      <c r="BS42" s="2"/>
      <c r="BT42" s="2"/>
      <c r="BU42" s="6"/>
      <c r="BV42" s="6"/>
    </row>
    <row r="43" spans="1:74" ht="9"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BA43" s="16"/>
      <c r="BB43" s="16"/>
      <c r="BC43" s="16"/>
      <c r="BD43" s="16"/>
      <c r="BE43" s="16"/>
      <c r="BF43" s="16"/>
      <c r="BG43" s="16"/>
      <c r="BH43" s="16"/>
      <c r="BJ43" s="16"/>
      <c r="BK43" s="16"/>
      <c r="BL43" s="16"/>
      <c r="BM43" s="16"/>
      <c r="BO43" s="2"/>
      <c r="BP43" s="4"/>
      <c r="BQ43" s="5"/>
      <c r="BR43" s="4"/>
      <c r="BS43" s="2"/>
      <c r="BT43" s="2"/>
      <c r="BU43" s="6"/>
      <c r="BV43" s="6"/>
    </row>
    <row r="44" spans="1:74" ht="13.5" customHeight="1">
      <c r="A44" s="267" t="s">
        <v>415</v>
      </c>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7"/>
      <c r="AK44" s="267"/>
      <c r="AL44" s="267"/>
      <c r="AM44" s="267"/>
      <c r="AN44" s="267"/>
      <c r="AO44" s="267"/>
      <c r="AP44" s="267"/>
      <c r="AQ44" s="267"/>
      <c r="AR44" s="267"/>
      <c r="AS44" s="267"/>
      <c r="AT44" s="267"/>
      <c r="AU44" s="267"/>
      <c r="AV44" s="267"/>
      <c r="AW44" s="267"/>
      <c r="AX44" s="267"/>
      <c r="AY44" s="267"/>
      <c r="AZ44" s="267"/>
      <c r="BA44" s="267"/>
      <c r="BB44" s="267"/>
      <c r="BC44" s="267"/>
      <c r="BD44" s="267"/>
      <c r="BE44" s="267"/>
      <c r="BF44" s="267"/>
      <c r="BG44" s="267"/>
      <c r="BH44" s="267"/>
      <c r="BI44" s="267"/>
      <c r="BJ44" s="267"/>
      <c r="BK44" s="267"/>
      <c r="BL44" s="267"/>
      <c r="BM44" s="267"/>
      <c r="BO44" s="2"/>
      <c r="BP44" s="4"/>
      <c r="BQ44" s="5"/>
      <c r="BR44" s="4"/>
      <c r="BS44" s="2"/>
      <c r="BT44" s="2"/>
      <c r="BU44" s="6"/>
      <c r="BV44" s="6"/>
    </row>
    <row r="45" spans="1:74" ht="15.6" customHeight="1">
      <c r="C45" s="196" t="s">
        <v>68</v>
      </c>
      <c r="D45" s="196"/>
      <c r="E45" s="267" t="s">
        <v>416</v>
      </c>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BO45" s="2"/>
      <c r="BP45" s="4"/>
      <c r="BQ45" s="5"/>
      <c r="BR45" s="4"/>
      <c r="BS45" s="2"/>
      <c r="BT45" s="2"/>
      <c r="BU45" s="6"/>
      <c r="BV45" s="6"/>
    </row>
    <row r="46" spans="1:74" ht="15.6" customHeight="1">
      <c r="C46" s="16"/>
      <c r="D46" s="16"/>
      <c r="E46" s="267" t="s">
        <v>417</v>
      </c>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O46" s="2"/>
      <c r="BP46" s="5"/>
      <c r="BQ46" s="5"/>
      <c r="BR46" s="5"/>
      <c r="BS46" s="2"/>
      <c r="BT46" s="2"/>
      <c r="BU46" s="6"/>
      <c r="BV46" s="6"/>
    </row>
    <row r="47" spans="1:74" ht="15.6" customHeight="1">
      <c r="C47" s="16"/>
      <c r="D47" s="16"/>
      <c r="E47" s="267" t="s">
        <v>418</v>
      </c>
      <c r="F47" s="267"/>
      <c r="G47" s="267"/>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O47" s="2"/>
      <c r="BP47" s="5"/>
      <c r="BQ47" s="5"/>
      <c r="BR47" s="5"/>
      <c r="BS47" s="2"/>
      <c r="BT47" s="2"/>
      <c r="BU47" s="6"/>
      <c r="BV47" s="6"/>
    </row>
    <row r="48" spans="1:74" ht="15.6" customHeight="1">
      <c r="C48" s="196" t="s">
        <v>21</v>
      </c>
      <c r="D48" s="196"/>
      <c r="E48" s="267" t="s">
        <v>419</v>
      </c>
      <c r="F48" s="267"/>
      <c r="G48" s="267"/>
      <c r="H48" s="267"/>
      <c r="I48" s="267"/>
      <c r="J48" s="267"/>
      <c r="K48" s="267"/>
      <c r="L48" s="267"/>
      <c r="M48" s="267"/>
      <c r="N48" s="267"/>
      <c r="O48" s="267"/>
      <c r="P48" s="267"/>
      <c r="Q48" s="267"/>
      <c r="R48" s="267"/>
      <c r="S48" s="267"/>
      <c r="T48" s="267" t="s">
        <v>420</v>
      </c>
      <c r="U48" s="267"/>
      <c r="V48" s="267"/>
      <c r="W48" s="267"/>
      <c r="X48" s="267"/>
      <c r="Y48" s="267"/>
      <c r="Z48" s="267"/>
      <c r="AA48" s="267"/>
      <c r="AB48" s="267"/>
      <c r="AC48" s="267"/>
      <c r="AD48" s="267"/>
      <c r="AE48" s="267"/>
      <c r="AF48" s="267"/>
      <c r="AG48" s="267"/>
      <c r="AH48" s="267"/>
      <c r="AI48" s="267"/>
      <c r="AJ48" s="267"/>
      <c r="AK48" s="267"/>
      <c r="AL48" s="26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O48" s="2"/>
      <c r="BP48" s="5"/>
      <c r="BQ48" s="5"/>
      <c r="BR48" s="5"/>
      <c r="BS48" s="2"/>
      <c r="BT48" s="2"/>
      <c r="BU48" s="6"/>
      <c r="BV48" s="6"/>
    </row>
    <row r="49" spans="3:74" ht="15.6" customHeight="1">
      <c r="C49" s="196" t="s">
        <v>21</v>
      </c>
      <c r="D49" s="196"/>
      <c r="E49" s="267" t="s">
        <v>421</v>
      </c>
      <c r="F49" s="267"/>
      <c r="G49" s="267"/>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BO49" s="2"/>
      <c r="BP49" s="5"/>
      <c r="BQ49" s="5"/>
      <c r="BR49" s="5"/>
      <c r="BS49" s="2"/>
      <c r="BT49" s="2"/>
      <c r="BU49" s="6"/>
      <c r="BV49" s="6"/>
    </row>
    <row r="50" spans="3:74" ht="15.6" customHeight="1">
      <c r="C50" s="196" t="s">
        <v>21</v>
      </c>
      <c r="D50" s="196"/>
      <c r="E50" s="267" t="s">
        <v>422</v>
      </c>
      <c r="F50" s="267"/>
      <c r="G50" s="267"/>
      <c r="H50" s="267"/>
      <c r="I50" s="267"/>
      <c r="J50" s="267"/>
      <c r="K50" s="267"/>
      <c r="L50" s="267"/>
      <c r="M50" s="267"/>
      <c r="N50" s="267"/>
      <c r="O50" s="267"/>
      <c r="P50" s="267"/>
      <c r="Q50" s="267"/>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O50" s="2"/>
      <c r="BP50" s="5"/>
      <c r="BQ50" s="5"/>
      <c r="BR50" s="5"/>
      <c r="BS50" s="2"/>
      <c r="BT50" s="2"/>
      <c r="BU50" s="6"/>
      <c r="BV50" s="6"/>
    </row>
    <row r="51" spans="3:74" ht="13.5" customHeight="1">
      <c r="BO51" s="2"/>
      <c r="BP51" s="5"/>
      <c r="BQ51" s="5"/>
      <c r="BR51" s="5"/>
      <c r="BS51" s="2"/>
      <c r="BT51" s="2"/>
      <c r="BU51" s="6"/>
      <c r="BV51" s="6"/>
    </row>
    <row r="52" spans="3:74" s="18" customFormat="1" ht="13.5" customHeight="1">
      <c r="C52" s="267" t="s">
        <v>423</v>
      </c>
      <c r="D52" s="267"/>
      <c r="E52" s="267"/>
      <c r="F52" s="267"/>
      <c r="G52" s="267"/>
      <c r="H52" s="267"/>
      <c r="I52" s="267"/>
      <c r="J52" s="267"/>
      <c r="K52" s="267"/>
      <c r="L52" s="267"/>
      <c r="M52" s="267"/>
      <c r="N52" s="267"/>
      <c r="O52" s="267"/>
      <c r="P52" s="267"/>
      <c r="Q52" s="267"/>
      <c r="R52" s="267"/>
      <c r="S52" s="267"/>
      <c r="T52" s="267"/>
      <c r="U52" s="267"/>
      <c r="V52" s="267"/>
      <c r="W52" s="267"/>
      <c r="X52" s="267"/>
      <c r="Y52" s="267"/>
      <c r="Z52" s="267"/>
      <c r="AA52" s="267"/>
      <c r="AB52" s="267"/>
      <c r="AC52" s="267"/>
      <c r="AD52" s="267"/>
      <c r="AE52" s="267"/>
      <c r="AF52" s="267"/>
      <c r="AG52" s="267"/>
      <c r="AH52" s="267"/>
      <c r="AI52" s="267"/>
      <c r="AJ52" s="267"/>
      <c r="AK52" s="267"/>
      <c r="AL52" s="267"/>
      <c r="AM52" s="267"/>
      <c r="AN52" s="267"/>
      <c r="AO52" s="267"/>
      <c r="AP52" s="267"/>
      <c r="AQ52" s="267"/>
      <c r="AR52" s="267"/>
      <c r="AS52" s="267"/>
      <c r="AT52" s="267"/>
      <c r="AU52" s="267"/>
      <c r="AV52" s="267"/>
      <c r="AW52" s="267"/>
      <c r="AX52" s="267"/>
      <c r="AY52" s="267"/>
      <c r="AZ52" s="267"/>
      <c r="BA52" s="267"/>
      <c r="BB52" s="267"/>
      <c r="BC52" s="267"/>
      <c r="BD52" s="267"/>
      <c r="BE52" s="267"/>
      <c r="BF52" s="267"/>
      <c r="BG52" s="267"/>
      <c r="BH52" s="267"/>
      <c r="BI52" s="267"/>
      <c r="BJ52" s="267"/>
      <c r="BK52" s="9"/>
      <c r="BL52" s="9"/>
      <c r="BM52" s="9"/>
      <c r="BO52" s="2"/>
      <c r="BP52" s="5"/>
      <c r="BQ52" s="5"/>
      <c r="BR52" s="5"/>
      <c r="BS52" s="2"/>
      <c r="BT52" s="2"/>
      <c r="BU52" s="6"/>
      <c r="BV52" s="6"/>
    </row>
    <row r="53" spans="3:74" ht="13.5" customHeight="1">
      <c r="C53" s="373" t="s">
        <v>557</v>
      </c>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3"/>
      <c r="BB53" s="373"/>
      <c r="BC53" s="373"/>
      <c r="BD53" s="373"/>
      <c r="BE53" s="373"/>
      <c r="BF53" s="373"/>
      <c r="BG53" s="373"/>
      <c r="BH53" s="373"/>
      <c r="BI53" s="373"/>
      <c r="BJ53" s="373"/>
      <c r="BK53" s="373"/>
      <c r="BL53" s="373"/>
      <c r="BM53" s="373"/>
      <c r="BO53" s="2"/>
      <c r="BP53" s="5"/>
      <c r="BQ53" s="5"/>
      <c r="BR53" s="5"/>
      <c r="BS53" s="2"/>
      <c r="BT53" s="2"/>
      <c r="BU53" s="6"/>
      <c r="BV53" s="6"/>
    </row>
    <row r="54" spans="3:74" ht="4.3499999999999996" customHeight="1">
      <c r="BO54" s="2"/>
      <c r="BP54" s="5"/>
      <c r="BQ54" s="5"/>
      <c r="BR54" s="5"/>
      <c r="BS54" s="2"/>
      <c r="BT54" s="2"/>
      <c r="BU54" s="6"/>
      <c r="BV54" s="6"/>
    </row>
    <row r="55" spans="3:74" ht="13.5" customHeight="1">
      <c r="C55" s="211" t="s">
        <v>424</v>
      </c>
      <c r="D55" s="211"/>
      <c r="E55" s="211"/>
      <c r="F55" s="211"/>
      <c r="G55" s="211"/>
      <c r="H55" s="211"/>
      <c r="I55" s="211"/>
      <c r="J55" s="211"/>
      <c r="K55" s="211"/>
      <c r="L55" s="180"/>
      <c r="M55" s="180"/>
      <c r="N55" s="180"/>
      <c r="O55" s="180"/>
      <c r="P55" s="180"/>
      <c r="Q55" s="180"/>
      <c r="R55" s="211" t="s">
        <v>425</v>
      </c>
      <c r="S55" s="211"/>
      <c r="T55" s="211"/>
      <c r="U55" s="180"/>
      <c r="V55" s="180"/>
      <c r="W55" s="180"/>
      <c r="X55" s="180"/>
      <c r="Y55" s="211" t="s">
        <v>426</v>
      </c>
      <c r="Z55" s="211"/>
      <c r="AA55" s="180"/>
      <c r="AB55" s="180"/>
      <c r="AC55" s="180"/>
      <c r="AD55" s="180"/>
      <c r="AE55" s="211" t="s">
        <v>427</v>
      </c>
      <c r="AF55" s="211"/>
      <c r="AI55" s="211" t="s">
        <v>428</v>
      </c>
      <c r="AJ55" s="211"/>
      <c r="AK55" s="211"/>
      <c r="AL55" s="211"/>
      <c r="AM55" s="211"/>
      <c r="AN55" s="211"/>
      <c r="AO55" s="211"/>
      <c r="AP55" s="211"/>
      <c r="AQ55" s="211"/>
      <c r="AR55" s="211"/>
      <c r="AS55" s="211"/>
      <c r="AT55" s="211"/>
      <c r="AU55" s="211"/>
      <c r="AV55" s="180"/>
      <c r="AW55" s="180"/>
      <c r="AX55" s="180"/>
      <c r="AY55" s="180"/>
      <c r="AZ55" s="180"/>
      <c r="BA55" s="180"/>
      <c r="BB55" s="180"/>
      <c r="BC55" s="180"/>
      <c r="BD55" s="180"/>
      <c r="BE55" s="180"/>
      <c r="BF55" s="180"/>
      <c r="BG55" s="180"/>
      <c r="BH55" s="180"/>
      <c r="BI55" s="180"/>
      <c r="BJ55" s="180"/>
      <c r="BK55" s="180"/>
      <c r="BO55" s="2"/>
      <c r="BP55" s="5"/>
      <c r="BQ55" s="5"/>
      <c r="BR55" s="5"/>
      <c r="BS55" s="2"/>
      <c r="BT55" s="2"/>
      <c r="BU55" s="6"/>
      <c r="BV55" s="6"/>
    </row>
    <row r="56" spans="3:74" ht="13.5" customHeight="1">
      <c r="C56" s="370" t="s">
        <v>429</v>
      </c>
      <c r="D56" s="370"/>
      <c r="E56" s="370"/>
      <c r="F56" s="370"/>
      <c r="G56" s="370"/>
      <c r="H56" s="370"/>
      <c r="I56" s="370"/>
      <c r="J56" s="370"/>
      <c r="K56" s="370"/>
      <c r="L56" s="371" t="s">
        <v>430</v>
      </c>
      <c r="M56" s="371"/>
      <c r="N56" s="371"/>
      <c r="O56" s="371"/>
      <c r="P56" s="371"/>
      <c r="Q56" s="371"/>
      <c r="R56" s="371"/>
      <c r="S56" s="371"/>
      <c r="T56" s="371"/>
      <c r="U56" s="371" t="s">
        <v>431</v>
      </c>
      <c r="V56" s="371"/>
      <c r="W56" s="371"/>
      <c r="X56" s="371"/>
      <c r="Y56" s="371"/>
      <c r="Z56" s="371"/>
      <c r="AA56" s="371" t="s">
        <v>432</v>
      </c>
      <c r="AB56" s="371"/>
      <c r="AC56" s="371"/>
      <c r="AD56" s="371"/>
      <c r="AE56" s="371"/>
      <c r="AF56" s="371"/>
      <c r="AI56" s="370" t="s">
        <v>433</v>
      </c>
      <c r="AJ56" s="370"/>
      <c r="AK56" s="370"/>
      <c r="AL56" s="370"/>
      <c r="AM56" s="370"/>
      <c r="AN56" s="370"/>
      <c r="AO56" s="370"/>
      <c r="AP56" s="370"/>
      <c r="AQ56" s="370"/>
      <c r="AR56" s="370"/>
      <c r="AS56" s="370"/>
      <c r="AT56" s="370"/>
      <c r="AU56" s="370"/>
      <c r="AV56" s="90"/>
      <c r="AW56" s="90"/>
      <c r="AX56" s="90"/>
      <c r="AY56" s="90"/>
      <c r="AZ56" s="90"/>
      <c r="BA56" s="90"/>
      <c r="BB56" s="90"/>
      <c r="BC56" s="90"/>
      <c r="BD56" s="90"/>
      <c r="BE56" s="90"/>
      <c r="BF56" s="90"/>
      <c r="BG56" s="90"/>
      <c r="BH56" s="90"/>
      <c r="BI56" s="90"/>
      <c r="BJ56" s="90"/>
      <c r="BK56" s="90"/>
      <c r="BO56" s="2"/>
      <c r="BP56" s="5"/>
      <c r="BQ56" s="5"/>
      <c r="BR56" s="5"/>
      <c r="BS56" s="2"/>
      <c r="BT56" s="2"/>
      <c r="BU56" s="6"/>
      <c r="BV56" s="6"/>
    </row>
    <row r="57" spans="3:74" ht="13.5" customHeight="1">
      <c r="BO57" s="9"/>
      <c r="BP57" s="9"/>
      <c r="BQ57" s="9"/>
      <c r="BR57" s="9"/>
      <c r="BS57" s="9"/>
      <c r="BT57" s="9"/>
    </row>
    <row r="58" spans="3:74" ht="13.5" customHeight="1">
      <c r="BO58" s="9"/>
      <c r="BP58" s="9"/>
      <c r="BQ58" s="9"/>
      <c r="BR58" s="9"/>
      <c r="BS58" s="9"/>
      <c r="BT58" s="9"/>
    </row>
    <row r="59" spans="3:74" ht="13.5" customHeight="1">
      <c r="BO59" s="9"/>
      <c r="BP59" s="9"/>
      <c r="BQ59" s="9"/>
      <c r="BR59" s="9"/>
      <c r="BS59" s="9"/>
      <c r="BT59" s="9"/>
    </row>
    <row r="60" spans="3:74" ht="13.5" customHeight="1">
      <c r="BO60" s="9"/>
      <c r="BP60" s="9"/>
      <c r="BQ60" s="9"/>
      <c r="BR60" s="9"/>
      <c r="BS60" s="9"/>
      <c r="BT60" s="9"/>
    </row>
    <row r="61" spans="3:74" ht="13.5" customHeight="1">
      <c r="BO61" s="9"/>
      <c r="BP61" s="9"/>
      <c r="BQ61" s="9"/>
      <c r="BR61" s="9"/>
      <c r="BS61" s="9"/>
      <c r="BT61" s="9"/>
    </row>
    <row r="62" spans="3:74" ht="13.5" customHeight="1">
      <c r="BO62" s="9"/>
      <c r="BP62" s="9"/>
      <c r="BQ62" s="9"/>
      <c r="BR62" s="9"/>
      <c r="BS62" s="9"/>
      <c r="BT62" s="9"/>
    </row>
    <row r="63" spans="3:74" ht="13.5" customHeight="1">
      <c r="BO63" s="9"/>
      <c r="BP63" s="9"/>
      <c r="BQ63" s="9"/>
      <c r="BR63" s="9"/>
      <c r="BS63" s="9"/>
      <c r="BT63" s="9"/>
    </row>
    <row r="64" spans="3:74" ht="13.5" customHeight="1">
      <c r="BO64" s="9"/>
      <c r="BP64" s="9"/>
      <c r="BQ64" s="9"/>
      <c r="BR64" s="9"/>
      <c r="BS64" s="9"/>
      <c r="BT64" s="9"/>
    </row>
    <row r="65" s="9" customFormat="1" ht="13.5" customHeight="1"/>
    <row r="66" s="9" customFormat="1" ht="13.5" customHeight="1"/>
    <row r="67" s="9" customFormat="1" ht="13.5" customHeight="1"/>
    <row r="68" s="9" customFormat="1" ht="13.5" customHeight="1"/>
    <row r="69" s="9" customFormat="1" ht="13.5" customHeight="1"/>
    <row r="70" s="9" customFormat="1" ht="13.5" customHeight="1"/>
    <row r="71" s="9" customFormat="1" ht="13.5" customHeight="1"/>
    <row r="72" s="9" customFormat="1" ht="13.5" customHeight="1"/>
    <row r="73" s="9" customFormat="1" ht="13.5" customHeight="1"/>
    <row r="74" s="9" customFormat="1" ht="13.5" customHeight="1"/>
    <row r="75" s="9" customFormat="1" ht="13.5" customHeight="1"/>
    <row r="76" s="9" customFormat="1" ht="13.5" customHeight="1"/>
    <row r="77" s="9" customFormat="1" ht="13.5" customHeight="1"/>
    <row r="78" s="9" customFormat="1" ht="13.5" customHeight="1"/>
    <row r="79" s="9" customFormat="1" ht="13.5" customHeight="1"/>
    <row r="80" s="9" customFormat="1" ht="13.5" customHeight="1"/>
    <row r="81" s="9" customFormat="1" ht="13.5" customHeight="1"/>
    <row r="82" s="9" customFormat="1" ht="13.5" customHeight="1"/>
    <row r="83" s="9" customFormat="1" ht="13.5" customHeight="1"/>
    <row r="84" s="9" customFormat="1" ht="13.5" customHeight="1"/>
    <row r="85" s="9" customFormat="1" ht="13.5" customHeight="1"/>
    <row r="86" s="9" customFormat="1" ht="13.5" customHeight="1"/>
    <row r="87" s="9" customFormat="1" ht="13.5" customHeight="1"/>
    <row r="88" s="9" customFormat="1" ht="13.5" customHeight="1"/>
    <row r="89" s="9" customFormat="1" ht="13.5" customHeight="1"/>
    <row r="90" s="9" customFormat="1" ht="13.5" customHeight="1"/>
    <row r="91" s="9" customFormat="1" ht="13.5" customHeight="1"/>
    <row r="92" s="9" customFormat="1" ht="13.5" customHeight="1"/>
    <row r="93" s="9" customFormat="1" ht="13.5" customHeight="1"/>
    <row r="94" s="9" customFormat="1" ht="13.5" customHeight="1"/>
    <row r="95" s="9" customFormat="1" ht="13.5" customHeight="1"/>
    <row r="96" s="9" customFormat="1" ht="13.5" customHeight="1"/>
    <row r="97" s="9" customFormat="1" ht="13.5" customHeight="1"/>
    <row r="98" s="9" customFormat="1" ht="13.5" customHeight="1"/>
    <row r="99" s="9" customFormat="1" ht="13.5" customHeight="1"/>
    <row r="100" s="9" customFormat="1" ht="13.5" customHeight="1"/>
    <row r="101" s="9" customFormat="1" ht="13.5" customHeight="1"/>
    <row r="102" s="9" customFormat="1" ht="13.5" customHeight="1"/>
    <row r="103" s="9" customFormat="1" ht="13.5" customHeight="1"/>
    <row r="104" s="9" customFormat="1" ht="13.5" customHeight="1"/>
    <row r="105" s="9" customFormat="1" ht="13.5" customHeight="1"/>
    <row r="106" s="9" customFormat="1" ht="13.5" customHeight="1"/>
    <row r="107" s="9" customFormat="1" ht="13.5" customHeight="1"/>
    <row r="108" s="9" customFormat="1" ht="13.5" customHeight="1"/>
    <row r="109" s="9" customFormat="1" ht="13.5" customHeight="1"/>
    <row r="110" s="9" customFormat="1" ht="13.5" customHeight="1"/>
    <row r="111" s="9" customFormat="1" ht="13.5" customHeight="1"/>
    <row r="112" s="9" customFormat="1" ht="13.5" customHeight="1"/>
    <row r="113" s="9" customFormat="1" ht="13.5" customHeight="1"/>
    <row r="114" s="9" customFormat="1" ht="13.5" customHeight="1"/>
    <row r="115" s="9" customFormat="1" ht="13.5" customHeight="1"/>
    <row r="116" s="9" customFormat="1" ht="13.5" customHeight="1"/>
    <row r="117" s="9" customFormat="1" ht="13.5" customHeight="1"/>
    <row r="118" s="9" customFormat="1" ht="13.5" customHeight="1"/>
    <row r="119" s="9" customFormat="1" ht="13.5" customHeight="1"/>
    <row r="120" s="9" customFormat="1" ht="13.5" customHeight="1"/>
    <row r="121" s="9" customFormat="1" ht="13.5" customHeight="1"/>
    <row r="122" s="9" customFormat="1" ht="13.5" customHeight="1"/>
    <row r="123" s="9" customFormat="1" ht="13.5" customHeight="1"/>
    <row r="124" s="9" customFormat="1" ht="13.5" customHeight="1"/>
    <row r="125" s="9" customFormat="1" ht="13.5" customHeight="1"/>
    <row r="126" s="9" customFormat="1" ht="13.5" customHeight="1"/>
    <row r="127" s="9" customFormat="1" ht="13.5" customHeight="1"/>
    <row r="128" s="9" customFormat="1" ht="13.5" customHeight="1"/>
    <row r="129" s="9" customFormat="1" ht="13.5" customHeight="1"/>
    <row r="130" s="9" customFormat="1" ht="13.5" customHeight="1"/>
    <row r="131" s="9" customFormat="1" ht="13.5" customHeight="1"/>
    <row r="132" s="9" customFormat="1" ht="13.5" customHeight="1"/>
    <row r="133" s="9" customFormat="1" ht="13.5" customHeight="1"/>
    <row r="134" s="9" customFormat="1" ht="13.5" customHeight="1"/>
    <row r="135" s="9" customFormat="1" ht="13.5" customHeight="1"/>
    <row r="136" s="9" customFormat="1" ht="13.5" customHeight="1"/>
    <row r="137" s="9" customFormat="1" ht="13.5" customHeight="1"/>
    <row r="138" s="9" customFormat="1" ht="13.5" customHeight="1"/>
    <row r="139" s="9" customFormat="1" ht="13.5" customHeight="1"/>
    <row r="140" s="9" customFormat="1" ht="13.5" customHeight="1"/>
    <row r="141" s="9" customFormat="1" ht="13.5" customHeight="1"/>
    <row r="142" s="9" customFormat="1" ht="13.5" customHeight="1"/>
    <row r="143" s="9" customFormat="1" ht="13.5" customHeight="1"/>
    <row r="144" s="9" customFormat="1" ht="13.5" customHeight="1"/>
    <row r="145" spans="67:72" ht="13.5" customHeight="1">
      <c r="BO145" s="9"/>
      <c r="BP145" s="9"/>
      <c r="BQ145" s="9"/>
      <c r="BR145" s="9"/>
      <c r="BS145" s="9"/>
      <c r="BT145" s="9"/>
    </row>
    <row r="146" spans="67:72" ht="13.5" customHeight="1">
      <c r="BO146" s="9"/>
      <c r="BP146" s="9"/>
      <c r="BQ146" s="9"/>
      <c r="BR146" s="9"/>
      <c r="BS146" s="9"/>
      <c r="BT146" s="9"/>
    </row>
    <row r="147" spans="67:72" ht="13.5" customHeight="1">
      <c r="BO147" s="9"/>
      <c r="BP147" s="9"/>
      <c r="BQ147" s="9"/>
      <c r="BR147" s="9"/>
      <c r="BS147" s="9"/>
      <c r="BT147" s="9"/>
    </row>
    <row r="148" spans="67:72" ht="13.5" customHeight="1">
      <c r="BO148" s="9"/>
      <c r="BP148" s="9"/>
      <c r="BQ148" s="9"/>
      <c r="BR148" s="9"/>
      <c r="BS148" s="9"/>
      <c r="BT148" s="9"/>
    </row>
    <row r="149" spans="67:72" ht="13.5" customHeight="1">
      <c r="BO149" s="9"/>
      <c r="BP149" s="9"/>
      <c r="BQ149" s="9"/>
      <c r="BR149" s="9"/>
      <c r="BS149" s="9"/>
      <c r="BT149" s="9"/>
    </row>
    <row r="150" spans="67:72" ht="13.5" customHeight="1">
      <c r="BO150" s="9"/>
      <c r="BP150" s="9"/>
      <c r="BQ150" s="9"/>
      <c r="BR150" s="9"/>
      <c r="BS150" s="9"/>
      <c r="BT150" s="9"/>
    </row>
    <row r="151" spans="67:72" ht="13.5" customHeight="1">
      <c r="BO151" s="9"/>
      <c r="BP151" s="9"/>
      <c r="BQ151" s="9"/>
      <c r="BR151" s="9"/>
      <c r="BS151" s="9"/>
      <c r="BT151" s="9"/>
    </row>
    <row r="152" spans="67:72" ht="13.5" customHeight="1">
      <c r="BO152" s="9"/>
      <c r="BP152" s="9"/>
      <c r="BQ152" s="9"/>
      <c r="BR152" s="9"/>
      <c r="BS152" s="9"/>
      <c r="BT152" s="9"/>
    </row>
    <row r="153" spans="67:72" ht="13.5" customHeight="1">
      <c r="BO153" s="9"/>
      <c r="BP153" s="9"/>
      <c r="BQ153" s="9"/>
      <c r="BR153" s="9"/>
      <c r="BS153" s="9"/>
      <c r="BT153" s="9"/>
    </row>
    <row r="154" spans="67:72" ht="13.5" customHeight="1">
      <c r="BO154" s="9"/>
      <c r="BP154" s="9"/>
      <c r="BQ154" s="9"/>
      <c r="BR154" s="9"/>
      <c r="BS154" s="9"/>
      <c r="BT154" s="9"/>
    </row>
    <row r="155" spans="67:72" ht="13.5" customHeight="1">
      <c r="BO155" s="9"/>
      <c r="BP155" s="9"/>
      <c r="BQ155" s="9"/>
      <c r="BR155" s="9"/>
      <c r="BS155" s="9"/>
      <c r="BT155" s="9"/>
    </row>
    <row r="156" spans="67:72" ht="13.5" customHeight="1">
      <c r="BP156" s="9"/>
      <c r="BQ156" s="9"/>
      <c r="BR156" s="9"/>
      <c r="BS156" s="9"/>
      <c r="BT156" s="9"/>
    </row>
    <row r="157" spans="67:72" ht="13.5" customHeight="1">
      <c r="BP157" s="9"/>
      <c r="BQ157" s="9"/>
      <c r="BR157" s="9"/>
      <c r="BS157" s="9"/>
      <c r="BT157" s="9"/>
    </row>
    <row r="158" spans="67:72" ht="13.5" customHeight="1">
      <c r="BP158" s="9"/>
      <c r="BQ158" s="9"/>
      <c r="BR158" s="9"/>
      <c r="BS158" s="9"/>
      <c r="BT158" s="9"/>
    </row>
    <row r="162" spans="68:69" ht="13.5" customHeight="1">
      <c r="BP162" s="9"/>
      <c r="BQ162" s="9"/>
    </row>
    <row r="168" spans="68:69" ht="13.5" customHeight="1">
      <c r="BP168" s="9"/>
      <c r="BQ168" s="9"/>
    </row>
    <row r="174" spans="68:69" ht="13.5" customHeight="1">
      <c r="BP174" s="9"/>
      <c r="BQ174" s="9"/>
    </row>
    <row r="180" spans="68:69" ht="13.5" customHeight="1">
      <c r="BP180" s="9"/>
      <c r="BQ180" s="9"/>
    </row>
    <row r="186" spans="68:69" ht="13.5" customHeight="1">
      <c r="BP186" s="9"/>
      <c r="BQ186" s="9"/>
    </row>
    <row r="192" spans="68:69" ht="13.5" customHeight="1">
      <c r="BP192" s="9"/>
      <c r="BQ192" s="9"/>
    </row>
    <row r="198" spans="68:69" ht="13.5" customHeight="1">
      <c r="BP198" s="9"/>
      <c r="BQ198" s="9"/>
    </row>
    <row r="204" spans="68:69" ht="13.5" customHeight="1">
      <c r="BP204" s="9"/>
      <c r="BQ204" s="9"/>
    </row>
    <row r="210" spans="68:69" ht="13.5" customHeight="1">
      <c r="BP210" s="9"/>
      <c r="BQ210" s="9"/>
    </row>
    <row r="216" spans="68:69" ht="13.5" customHeight="1">
      <c r="BP216" s="9"/>
      <c r="BQ216" s="9"/>
    </row>
    <row r="222" spans="68:69" ht="13.5" customHeight="1">
      <c r="BP222" s="9"/>
      <c r="BQ222" s="9"/>
    </row>
    <row r="228" spans="68:69" ht="13.5" customHeight="1">
      <c r="BP228" s="9"/>
      <c r="BQ228" s="9"/>
    </row>
    <row r="234" spans="68:69" ht="13.5" customHeight="1">
      <c r="BP234" s="9"/>
      <c r="BQ234" s="9"/>
    </row>
    <row r="240" spans="68:69" ht="13.5" customHeight="1">
      <c r="BP240" s="9"/>
      <c r="BQ240" s="9"/>
    </row>
    <row r="246" spans="68:69" ht="13.5" customHeight="1">
      <c r="BP246" s="9"/>
      <c r="BQ246" s="9"/>
    </row>
    <row r="252" spans="68:69" ht="13.5" customHeight="1">
      <c r="BP252" s="9"/>
      <c r="BQ252" s="9"/>
    </row>
    <row r="258" spans="68:69" ht="13.5" customHeight="1">
      <c r="BP258" s="9"/>
      <c r="BQ258" s="9"/>
    </row>
    <row r="264" spans="68:69" ht="13.5" customHeight="1">
      <c r="BP264" s="9"/>
      <c r="BQ264" s="9"/>
    </row>
    <row r="270" spans="68:69" ht="13.5" customHeight="1">
      <c r="BP270" s="9"/>
      <c r="BQ270" s="9"/>
    </row>
    <row r="276" spans="68:69" ht="13.5" customHeight="1">
      <c r="BP276" s="9"/>
      <c r="BQ276" s="9"/>
    </row>
    <row r="282" spans="68:69" ht="13.5" customHeight="1">
      <c r="BP282" s="9"/>
      <c r="BQ282" s="9"/>
    </row>
    <row r="288" spans="68:69" ht="13.5" customHeight="1">
      <c r="BP288" s="9"/>
      <c r="BQ288" s="9"/>
    </row>
    <row r="294" spans="68:69" ht="13.5" customHeight="1">
      <c r="BP294" s="9"/>
      <c r="BQ294" s="9"/>
    </row>
    <row r="300" spans="68:69" ht="13.5" customHeight="1">
      <c r="BP300" s="9"/>
      <c r="BQ300" s="9"/>
    </row>
    <row r="306" spans="68:69" ht="13.5" customHeight="1">
      <c r="BP306" s="9"/>
      <c r="BQ306" s="9"/>
    </row>
    <row r="312" spans="68:69" ht="13.5" customHeight="1">
      <c r="BP312" s="9"/>
      <c r="BQ312" s="9"/>
    </row>
    <row r="318" spans="68:69" ht="13.5" customHeight="1">
      <c r="BP318" s="9"/>
      <c r="BQ318" s="9"/>
    </row>
    <row r="324" spans="68:69" ht="13.5" customHeight="1">
      <c r="BP324" s="9"/>
      <c r="BQ324" s="9"/>
    </row>
    <row r="330" spans="68:69" ht="13.5" customHeight="1">
      <c r="BP330" s="9"/>
      <c r="BQ330" s="9"/>
    </row>
    <row r="336" spans="68:69" ht="13.5" customHeight="1">
      <c r="BP336" s="9"/>
      <c r="BQ336" s="9"/>
    </row>
    <row r="342" spans="68:69" ht="13.5" customHeight="1">
      <c r="BP342" s="9"/>
      <c r="BQ342" s="9"/>
    </row>
    <row r="348" spans="68:69" ht="13.5" customHeight="1">
      <c r="BP348" s="9"/>
      <c r="BQ348" s="9"/>
    </row>
    <row r="354" spans="68:69" ht="13.5" customHeight="1">
      <c r="BP354" s="9"/>
      <c r="BQ354" s="9"/>
    </row>
    <row r="360" spans="68:69" ht="13.5" customHeight="1">
      <c r="BP360" s="9"/>
      <c r="BQ360" s="9"/>
    </row>
  </sheetData>
  <sheetProtection algorithmName="SHA-512" hashValue="eoAqeWVqLBg7eJOXHWgqdzF35yx6Q/2a2dsMgrAoFOdN8rGvHfa4wIGMW9YBTWCbseYNdPGnZCIyZ0VHbLxCvA==" saltValue="5SP/dEqrJI06i6KNxC+mnQ==" spinCount="100000" sheet="1" objects="1" scenarios="1"/>
  <protectedRanges>
    <protectedRange password="CC3D" sqref="A19:BH42" name="区域7_2"/>
  </protectedRanges>
  <mergeCells count="80">
    <mergeCell ref="A1:BM1"/>
    <mergeCell ref="A2:H3"/>
    <mergeCell ref="I2:Y3"/>
    <mergeCell ref="Z2:AE3"/>
    <mergeCell ref="AF2:AQ3"/>
    <mergeCell ref="AR2:BB3"/>
    <mergeCell ref="BC2:BM3"/>
    <mergeCell ref="BC6:BM7"/>
    <mergeCell ref="A4:H5"/>
    <mergeCell ref="I4:R5"/>
    <mergeCell ref="S4:Y5"/>
    <mergeCell ref="Z4:AU5"/>
    <mergeCell ref="AV4:BB5"/>
    <mergeCell ref="BC4:BM5"/>
    <mergeCell ref="A6:H7"/>
    <mergeCell ref="I6:R7"/>
    <mergeCell ref="S6:Y7"/>
    <mergeCell ref="Z6:AU7"/>
    <mergeCell ref="AV6:BB7"/>
    <mergeCell ref="BG8:BM8"/>
    <mergeCell ref="BC9:BF10"/>
    <mergeCell ref="BG9:BM10"/>
    <mergeCell ref="A12:Y12"/>
    <mergeCell ref="Z12:AB12"/>
    <mergeCell ref="AC12:AF12"/>
    <mergeCell ref="AG12:AI12"/>
    <mergeCell ref="AJ12:AM12"/>
    <mergeCell ref="AN12:BL12"/>
    <mergeCell ref="A8:L10"/>
    <mergeCell ref="M8:Y10"/>
    <mergeCell ref="Z8:AK10"/>
    <mergeCell ref="AL8:AU10"/>
    <mergeCell ref="AV8:BB10"/>
    <mergeCell ref="BC8:BF8"/>
    <mergeCell ref="A13:P14"/>
    <mergeCell ref="Q13:AF14"/>
    <mergeCell ref="AG13:AV14"/>
    <mergeCell ref="AW13:BM14"/>
    <mergeCell ref="A15:P15"/>
    <mergeCell ref="Q15:AF15"/>
    <mergeCell ref="AG15:AV15"/>
    <mergeCell ref="AW15:BM15"/>
    <mergeCell ref="E47:AL47"/>
    <mergeCell ref="AM47:BJ47"/>
    <mergeCell ref="A16:P16"/>
    <mergeCell ref="Q16:AF16"/>
    <mergeCell ref="AG16:AV16"/>
    <mergeCell ref="AW16:BM16"/>
    <mergeCell ref="A18:BM18"/>
    <mergeCell ref="A19:BM42"/>
    <mergeCell ref="A44:BM44"/>
    <mergeCell ref="C45:D45"/>
    <mergeCell ref="E45:AL45"/>
    <mergeCell ref="E46:AL46"/>
    <mergeCell ref="AM46:BJ46"/>
    <mergeCell ref="C48:D48"/>
    <mergeCell ref="E48:S48"/>
    <mergeCell ref="T48:AL48"/>
    <mergeCell ref="AM48:BJ48"/>
    <mergeCell ref="C49:D49"/>
    <mergeCell ref="E49:AL49"/>
    <mergeCell ref="C50:D50"/>
    <mergeCell ref="E50:Q50"/>
    <mergeCell ref="R50:BJ50"/>
    <mergeCell ref="C52:BJ52"/>
    <mergeCell ref="C53:BM53"/>
    <mergeCell ref="AA55:AD55"/>
    <mergeCell ref="AE55:AF55"/>
    <mergeCell ref="AI55:AU55"/>
    <mergeCell ref="AV55:BK56"/>
    <mergeCell ref="C56:K56"/>
    <mergeCell ref="L56:T56"/>
    <mergeCell ref="U56:Z56"/>
    <mergeCell ref="AA56:AF56"/>
    <mergeCell ref="AI56:AU56"/>
    <mergeCell ref="C55:K55"/>
    <mergeCell ref="L55:Q55"/>
    <mergeCell ref="R55:T55"/>
    <mergeCell ref="U55:X55"/>
    <mergeCell ref="Y55:Z55"/>
  </mergeCells>
  <phoneticPr fontId="5"/>
  <dataValidations count="5">
    <dataValidation type="date" allowBlank="1" showInputMessage="1" showErrorMessage="1" errorTitle="日付データを入力してください" error="日付データを入力してください" sqref="A15:AF16" xr:uid="{00000000-0002-0000-0200-000000000000}">
      <formula1>1</formula1>
      <formula2>401769</formula2>
    </dataValidation>
    <dataValidation type="list" showInputMessage="1" showErrorMessage="1" sqref="C48:D50 C45:D45 Z12:AB12 AG12:AI12" xr:uid="{00000000-0002-0000-0200-000001000000}">
      <formula1>"□,☑"</formula1>
    </dataValidation>
    <dataValidation type="list" allowBlank="1" showInputMessage="1" showErrorMessage="1" sqref="BC9:BF10" xr:uid="{00000000-0002-0000-0200-000002000000}">
      <formula1>"NPR,CNY,VND,MMK,UZS,BDT,LKR,MNT,PHP,INR,THB,EGP,PKR,BTN,MYR,TWD"</formula1>
    </dataValidation>
    <dataValidation type="list" showInputMessage="1" showErrorMessage="1" sqref="BC2:BM3" xr:uid="{00000000-0002-0000-0200-000003000000}">
      <formula1>"夫,妻,父,母,祖父,祖母,養父,養母,兄弟姉妹,叔父 （伯父）・叔母（伯母）,受入教育機関,友人・知人,友人・知人の親族,取引関係者・現地企業等職員,取引関係者・現地企業等職員の親族"</formula1>
    </dataValidation>
    <dataValidation type="list" allowBlank="1" showInputMessage="1" prompt="23.本国における家族の氏名以外も入力可能です。" sqref="I2:Y3" xr:uid="{00000000-0002-0000-0200-000004000000}">
      <formula1>OFFSET($BW$1,0,0,SUMPRODUCT(($BW$1:$BW$7&lt;&gt;"")*1))</formula1>
    </dataValidation>
  </dataValidations>
  <pageMargins left="0.7" right="0.7" top="0.75" bottom="0.75" header="0.3" footer="0.3"/>
  <pageSetup paperSize="9" scale="97" orientation="portrait" r:id="rId1"/>
  <colBreaks count="1" manualBreakCount="1">
    <brk id="65" max="1048575" man="1"/>
  </colBreaks>
  <ignoredErrors>
    <ignoredError sqref="AL8 I4 Z4 BC2"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356"/>
  <sheetViews>
    <sheetView showGridLines="0" view="pageBreakPreview" zoomScaleNormal="100" zoomScaleSheetLayoutView="100" workbookViewId="0">
      <selection sqref="A1:BE1"/>
    </sheetView>
  </sheetViews>
  <sheetFormatPr defaultColWidth="8.75" defaultRowHeight="13.5"/>
  <cols>
    <col min="1" max="57" width="1.5" style="19" customWidth="1"/>
    <col min="58" max="58" width="8.75" style="19"/>
    <col min="59" max="59" width="4.25" style="15" hidden="1" customWidth="1"/>
    <col min="60" max="60" width="20" style="15" hidden="1" customWidth="1"/>
    <col min="61" max="61" width="29.625" style="15" hidden="1" customWidth="1"/>
    <col min="62" max="62" width="25.75" style="15" hidden="1" customWidth="1"/>
    <col min="63" max="63" width="14.625" style="15" hidden="1" customWidth="1"/>
    <col min="64" max="64" width="13.875" style="15" hidden="1" customWidth="1"/>
    <col min="65" max="16384" width="8.75" style="19"/>
  </cols>
  <sheetData>
    <row r="1" spans="1:64" ht="21">
      <c r="A1" s="447" t="s">
        <v>434</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47"/>
      <c r="AL1" s="447"/>
      <c r="AM1" s="447"/>
      <c r="AN1" s="447"/>
      <c r="AO1" s="447"/>
      <c r="AP1" s="447"/>
      <c r="AQ1" s="447"/>
      <c r="AR1" s="447"/>
      <c r="AS1" s="447"/>
      <c r="AT1" s="447"/>
      <c r="AU1" s="447"/>
      <c r="AV1" s="447"/>
      <c r="AW1" s="447"/>
      <c r="AX1" s="447"/>
      <c r="AY1" s="447"/>
      <c r="AZ1" s="447"/>
      <c r="BA1" s="447"/>
      <c r="BB1" s="447"/>
      <c r="BC1" s="447"/>
      <c r="BD1" s="447"/>
      <c r="BE1" s="447"/>
      <c r="BG1" s="2" t="s">
        <v>1</v>
      </c>
      <c r="BH1" s="2" t="s">
        <v>2</v>
      </c>
      <c r="BI1" s="2" t="s">
        <v>3</v>
      </c>
      <c r="BJ1" s="2" t="s">
        <v>4</v>
      </c>
      <c r="BK1" s="2" t="s">
        <v>5</v>
      </c>
      <c r="BL1" s="2" t="s">
        <v>6</v>
      </c>
    </row>
    <row r="2" spans="1:64">
      <c r="A2" s="421" t="s">
        <v>435</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G2" s="2">
        <f>IF(ISBLANK(BH2),"",COUNTA($BH$2:BH2))</f>
        <v>1</v>
      </c>
      <c r="BH2" s="4" t="s">
        <v>436</v>
      </c>
      <c r="BI2" s="5" t="s">
        <v>228</v>
      </c>
      <c r="BJ2" s="4" t="s">
        <v>53</v>
      </c>
      <c r="BK2" s="2" t="str">
        <f>IF(B13="","",B13)</f>
        <v/>
      </c>
      <c r="BL2" s="2" t="str">
        <f ca="1">CELL("address",BK2)</f>
        <v>$BK$2</v>
      </c>
    </row>
    <row r="3" spans="1:64" ht="21" customHeight="1">
      <c r="B3" s="448" t="s">
        <v>437</v>
      </c>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448"/>
      <c r="AJ3" s="448"/>
      <c r="AK3" s="448"/>
      <c r="AL3" s="448"/>
      <c r="AM3" s="448"/>
      <c r="AN3" s="448"/>
      <c r="AO3" s="448"/>
      <c r="AP3" s="448"/>
      <c r="AQ3" s="448"/>
      <c r="AR3" s="448"/>
      <c r="AS3" s="448"/>
      <c r="AT3" s="448"/>
      <c r="AU3" s="448"/>
      <c r="AV3" s="448"/>
      <c r="AW3" s="448"/>
      <c r="AX3" s="448"/>
      <c r="AY3" s="448"/>
      <c r="AZ3" s="448"/>
      <c r="BA3" s="448"/>
      <c r="BB3" s="448"/>
      <c r="BC3" s="448"/>
      <c r="BD3" s="448"/>
      <c r="BG3" s="2">
        <f>IF(ISBLANK(BH3),"",COUNTA($BH$2:BH3))</f>
        <v>2</v>
      </c>
      <c r="BH3" s="4" t="s">
        <v>438</v>
      </c>
      <c r="BI3" s="5" t="s">
        <v>439</v>
      </c>
      <c r="BJ3" s="5" t="s">
        <v>439</v>
      </c>
      <c r="BK3" s="2">
        <f>IF(T22="","",T22/12+T24)</f>
        <v>71666.666666666672</v>
      </c>
      <c r="BL3" s="2" t="str">
        <f t="shared" ref="BL3:BL10" ca="1" si="0">CELL("address",BK3)</f>
        <v>$BK$3</v>
      </c>
    </row>
    <row r="4" spans="1:64">
      <c r="B4" s="449" t="s">
        <v>440</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20"/>
      <c r="BG4" s="2">
        <f>IF(ISBLANK(BH4),"",COUNTA($BH$2:BH4))</f>
        <v>3</v>
      </c>
      <c r="BH4" s="4" t="s">
        <v>441</v>
      </c>
      <c r="BI4" s="5" t="s">
        <v>442</v>
      </c>
      <c r="BJ4" s="38" t="s">
        <v>443</v>
      </c>
      <c r="BK4" s="2">
        <f>IF(T22="","",T22)</f>
        <v>860000</v>
      </c>
      <c r="BL4" s="2" t="str">
        <f t="shared" ca="1" si="0"/>
        <v>$BK$4</v>
      </c>
    </row>
    <row r="5" spans="1:64" s="23" customFormat="1" ht="18" customHeight="1">
      <c r="A5" s="21"/>
      <c r="B5" s="450" t="s">
        <v>444</v>
      </c>
      <c r="C5" s="450"/>
      <c r="D5" s="450"/>
      <c r="E5" s="450"/>
      <c r="F5" s="450"/>
      <c r="G5" s="450"/>
      <c r="H5" s="450"/>
      <c r="I5" s="22"/>
      <c r="J5" s="451" t="str">
        <f>IF(願書1!I7&lt;&gt;"",願書1!I7,"")</f>
        <v/>
      </c>
      <c r="K5" s="451"/>
      <c r="L5" s="451"/>
      <c r="M5" s="451"/>
      <c r="N5" s="451"/>
      <c r="O5" s="451"/>
      <c r="P5" s="451"/>
      <c r="Q5" s="451"/>
      <c r="R5" s="451"/>
      <c r="S5" s="451"/>
      <c r="T5" s="451"/>
      <c r="U5" s="451"/>
      <c r="V5" s="451"/>
      <c r="W5" s="451"/>
      <c r="X5" s="451"/>
      <c r="Y5" s="451"/>
      <c r="Z5" s="451"/>
      <c r="AA5" s="451"/>
      <c r="AB5" s="22"/>
      <c r="AC5" s="452" t="s">
        <v>445</v>
      </c>
      <c r="AD5" s="452"/>
      <c r="AE5" s="452"/>
      <c r="AF5" s="452"/>
      <c r="AG5" s="452"/>
      <c r="AH5" s="452"/>
      <c r="AI5" s="452"/>
      <c r="AJ5" s="452"/>
      <c r="AK5" s="451" t="str">
        <f>IF(願書1!I6&lt;&gt;"",願書1!I6,"")&amp;IF(願書1!Y6&lt;&gt;""," "&amp;願書1!Y6,"")</f>
        <v/>
      </c>
      <c r="AL5" s="451"/>
      <c r="AM5" s="451"/>
      <c r="AN5" s="451"/>
      <c r="AO5" s="451"/>
      <c r="AP5" s="451"/>
      <c r="AQ5" s="451"/>
      <c r="AR5" s="451"/>
      <c r="AS5" s="451"/>
      <c r="AT5" s="451"/>
      <c r="AU5" s="451"/>
      <c r="AV5" s="451"/>
      <c r="AW5" s="451"/>
      <c r="AX5" s="451"/>
      <c r="AY5" s="451"/>
      <c r="AZ5" s="451"/>
      <c r="BA5" s="451"/>
      <c r="BB5" s="451"/>
      <c r="BC5" s="451"/>
      <c r="BD5" s="451"/>
      <c r="BG5" s="2">
        <f>IF(ISBLANK(BH5),"",COUNTA($BH$2:BH5))</f>
        <v>4</v>
      </c>
      <c r="BH5" s="4" t="s">
        <v>446</v>
      </c>
      <c r="BI5" s="5" t="s">
        <v>52</v>
      </c>
      <c r="BJ5" s="5" t="s">
        <v>447</v>
      </c>
      <c r="BK5" s="2" t="str">
        <f>IF(T24="","",T24)</f>
        <v/>
      </c>
      <c r="BL5" s="2" t="str">
        <f t="shared" ca="1" si="0"/>
        <v>$BK$5</v>
      </c>
    </row>
    <row r="6" spans="1:64" s="24" customFormat="1" ht="11.25" customHeight="1">
      <c r="B6" s="420" t="s">
        <v>448</v>
      </c>
      <c r="C6" s="420"/>
      <c r="D6" s="420"/>
      <c r="E6" s="420"/>
      <c r="F6" s="420"/>
      <c r="G6" s="420"/>
      <c r="H6" s="420"/>
      <c r="AC6" s="420" t="s">
        <v>449</v>
      </c>
      <c r="AD6" s="420"/>
      <c r="AE6" s="420"/>
      <c r="AF6" s="420"/>
      <c r="AG6" s="420"/>
      <c r="AH6" s="420"/>
      <c r="AI6" s="420"/>
      <c r="AJ6" s="420"/>
      <c r="BG6" s="2">
        <f>IF(ISBLANK(BH6),"",COUNTA($BH$2:BH6))</f>
        <v>5</v>
      </c>
      <c r="BH6" s="4" t="s">
        <v>450</v>
      </c>
      <c r="BI6" s="5" t="s">
        <v>228</v>
      </c>
      <c r="BJ6" s="4" t="s">
        <v>53</v>
      </c>
      <c r="BK6" s="2" t="str">
        <f>IF(C28="","",C28)</f>
        <v/>
      </c>
      <c r="BL6" s="2" t="str">
        <f t="shared" ca="1" si="0"/>
        <v>$BK$6</v>
      </c>
    </row>
    <row r="7" spans="1:64" s="23" customFormat="1" ht="18" customHeight="1">
      <c r="A7" s="25"/>
      <c r="B7" s="426" t="s">
        <v>451</v>
      </c>
      <c r="C7" s="426"/>
      <c r="D7" s="426"/>
      <c r="E7" s="426"/>
      <c r="F7" s="426"/>
      <c r="G7" s="426"/>
      <c r="H7" s="426"/>
      <c r="I7" s="26"/>
      <c r="J7" s="445" t="str">
        <f>IF(願書1!I9&lt;&gt;"",願書1!I9,"")</f>
        <v/>
      </c>
      <c r="K7" s="445"/>
      <c r="L7" s="445"/>
      <c r="M7" s="445"/>
      <c r="N7" s="445"/>
      <c r="O7" s="426" t="s">
        <v>452</v>
      </c>
      <c r="P7" s="426"/>
      <c r="Q7" s="445" t="str">
        <f>IF(願書1!N9&lt;&gt;"",願書1!N9,"")</f>
        <v/>
      </c>
      <c r="R7" s="445"/>
      <c r="S7" s="445"/>
      <c r="T7" s="426" t="s">
        <v>453</v>
      </c>
      <c r="U7" s="426"/>
      <c r="V7" s="19"/>
      <c r="W7" s="445" t="str">
        <f>IF(願書1!R9&lt;&gt;"",願書1!R9,"")</f>
        <v/>
      </c>
      <c r="X7" s="445"/>
      <c r="Y7" s="445"/>
      <c r="Z7" s="426" t="s">
        <v>454</v>
      </c>
      <c r="AA7" s="426"/>
      <c r="AB7" s="27"/>
      <c r="AC7" s="446" t="s">
        <v>455</v>
      </c>
      <c r="AD7" s="446"/>
      <c r="AE7" s="446"/>
      <c r="AF7" s="446"/>
      <c r="AG7" s="446"/>
      <c r="AH7" s="446"/>
      <c r="AI7" s="446"/>
      <c r="AJ7" s="446"/>
      <c r="AK7" s="441" t="str">
        <f>IF(願書1!AT5&lt;&gt;"",願書1!AT5,"")</f>
        <v>□</v>
      </c>
      <c r="AL7" s="441"/>
      <c r="AM7" s="442" t="s">
        <v>456</v>
      </c>
      <c r="AN7" s="442"/>
      <c r="AO7" s="442"/>
      <c r="AP7" s="442"/>
      <c r="AQ7" s="442"/>
      <c r="AR7" s="442"/>
      <c r="AS7" s="441" t="str">
        <f>IF(願書1!AX5&lt;&gt;"",願書1!AX5,"")</f>
        <v>□</v>
      </c>
      <c r="AT7" s="441"/>
      <c r="AU7" s="442" t="s">
        <v>457</v>
      </c>
      <c r="AV7" s="442"/>
      <c r="AW7" s="442"/>
      <c r="AX7" s="442"/>
      <c r="AY7" s="442"/>
      <c r="AZ7" s="442"/>
      <c r="BA7" s="28"/>
      <c r="BB7" s="28"/>
      <c r="BC7" s="29"/>
      <c r="BD7" s="29"/>
      <c r="BE7" s="30"/>
      <c r="BF7" s="31"/>
      <c r="BG7" s="2">
        <f>IF(ISBLANK(BH7),"",COUNTA($BH$2:BH7))</f>
        <v>6</v>
      </c>
      <c r="BH7" s="4" t="s">
        <v>458</v>
      </c>
      <c r="BI7" s="5" t="s">
        <v>228</v>
      </c>
      <c r="BJ7" s="4" t="s">
        <v>53</v>
      </c>
      <c r="BK7" s="2" t="str">
        <f>IF(AND(ISBLANK(AM34), ISBLANK(AT34), ISBLANK(AZ34)), "",TEXT(DATEVALUE(AM34&amp;"/"&amp;AT34&amp;"/"&amp;AZ34),"YYYY/MM/DD"))</f>
        <v/>
      </c>
      <c r="BL7" s="2" t="str">
        <f t="shared" ca="1" si="0"/>
        <v>$BK$7</v>
      </c>
    </row>
    <row r="8" spans="1:64" s="24" customFormat="1" ht="12.75" customHeight="1">
      <c r="B8" s="420" t="s">
        <v>459</v>
      </c>
      <c r="C8" s="420"/>
      <c r="D8" s="420"/>
      <c r="E8" s="420"/>
      <c r="F8" s="420"/>
      <c r="G8" s="420"/>
      <c r="H8" s="420"/>
      <c r="J8" s="424" t="s">
        <v>460</v>
      </c>
      <c r="K8" s="424"/>
      <c r="L8" s="424"/>
      <c r="M8" s="424"/>
      <c r="N8" s="424"/>
      <c r="O8" s="424"/>
      <c r="P8" s="424" t="s">
        <v>461</v>
      </c>
      <c r="Q8" s="424"/>
      <c r="R8" s="424"/>
      <c r="S8" s="424"/>
      <c r="T8" s="424"/>
      <c r="U8" s="424" t="s">
        <v>462</v>
      </c>
      <c r="V8" s="424"/>
      <c r="W8" s="424"/>
      <c r="X8" s="424"/>
      <c r="Y8" s="424"/>
      <c r="Z8" s="424"/>
      <c r="AC8" s="420" t="s">
        <v>463</v>
      </c>
      <c r="AD8" s="420"/>
      <c r="AE8" s="420"/>
      <c r="AF8" s="420"/>
      <c r="AG8" s="420"/>
      <c r="AH8" s="420"/>
      <c r="AI8" s="420"/>
      <c r="AJ8" s="420"/>
      <c r="AL8" s="24" t="s">
        <v>464</v>
      </c>
      <c r="AS8" s="24" t="s">
        <v>465</v>
      </c>
      <c r="BG8" s="2">
        <f>IF(ISBLANK(BH8),"",COUNTA($BH$2:BH8))</f>
        <v>7</v>
      </c>
      <c r="BH8" s="4" t="s">
        <v>466</v>
      </c>
      <c r="BI8" s="32" t="s">
        <v>76</v>
      </c>
      <c r="BJ8" s="33" t="s">
        <v>467</v>
      </c>
      <c r="BK8" s="2" t="s">
        <v>468</v>
      </c>
      <c r="BL8" s="2" t="str">
        <f t="shared" ca="1" si="0"/>
        <v>$BK$8</v>
      </c>
    </row>
    <row r="9" spans="1:64" ht="31.35" customHeight="1">
      <c r="B9" s="443" t="s">
        <v>469</v>
      </c>
      <c r="C9" s="443"/>
      <c r="D9" s="443"/>
      <c r="E9" s="443"/>
      <c r="F9" s="443"/>
      <c r="G9" s="443"/>
      <c r="H9" s="443"/>
      <c r="I9" s="443"/>
      <c r="J9" s="443"/>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443"/>
      <c r="AL9" s="443"/>
      <c r="AM9" s="443"/>
      <c r="AN9" s="443"/>
      <c r="AO9" s="443"/>
      <c r="AP9" s="443"/>
      <c r="AQ9" s="443"/>
      <c r="AR9" s="443"/>
      <c r="AS9" s="443"/>
      <c r="AT9" s="443"/>
      <c r="AU9" s="443"/>
      <c r="AV9" s="443"/>
      <c r="AW9" s="443"/>
      <c r="AX9" s="443"/>
      <c r="AY9" s="443"/>
      <c r="AZ9" s="443"/>
      <c r="BA9" s="443"/>
      <c r="BB9" s="443"/>
      <c r="BC9" s="443"/>
      <c r="BD9" s="443"/>
      <c r="BE9" s="443"/>
      <c r="BG9" s="2">
        <f>IF(ISBLANK(BH9),"",COUNTA($BH$2:BH9))</f>
        <v>8</v>
      </c>
      <c r="BH9" s="4" t="s">
        <v>470</v>
      </c>
      <c r="BI9" s="32" t="s">
        <v>76</v>
      </c>
      <c r="BJ9" s="33" t="s">
        <v>471</v>
      </c>
      <c r="BK9" s="2" t="s">
        <v>468</v>
      </c>
      <c r="BL9" s="2" t="str">
        <f t="shared" ca="1" si="0"/>
        <v>$BK$9</v>
      </c>
    </row>
    <row r="10" spans="1:64" ht="32.25" customHeight="1">
      <c r="B10" s="444" t="s">
        <v>472</v>
      </c>
      <c r="C10" s="444"/>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c r="AR10" s="444"/>
      <c r="AS10" s="444"/>
      <c r="AT10" s="444"/>
      <c r="AU10" s="444"/>
      <c r="AV10" s="444"/>
      <c r="AW10" s="444"/>
      <c r="AX10" s="444"/>
      <c r="AY10" s="444"/>
      <c r="AZ10" s="444"/>
      <c r="BA10" s="444"/>
      <c r="BB10" s="444"/>
      <c r="BC10" s="444"/>
      <c r="BD10" s="444"/>
      <c r="BE10" s="34"/>
      <c r="BG10" s="2">
        <f>IF(ISBLANK(BH10),"",COUNTA($BH$2:BH10))</f>
        <v>9</v>
      </c>
      <c r="BH10" s="4" t="s">
        <v>470</v>
      </c>
      <c r="BI10" s="32" t="s">
        <v>76</v>
      </c>
      <c r="BJ10" s="33" t="s">
        <v>473</v>
      </c>
      <c r="BK10" s="2" t="s">
        <v>468</v>
      </c>
      <c r="BL10" s="2" t="str">
        <f t="shared" ca="1" si="0"/>
        <v>$BK$10</v>
      </c>
    </row>
    <row r="11" spans="1:64" ht="9.75" customHeight="1">
      <c r="B11" s="421" t="s">
        <v>474</v>
      </c>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G11" s="2" t="str">
        <f>IF(ISBLANK(BH11),"",COUNTA($BH$2:BH11))</f>
        <v/>
      </c>
      <c r="BH11" s="4"/>
      <c r="BI11" s="5"/>
      <c r="BJ11" s="5"/>
      <c r="BK11" s="2"/>
      <c r="BL11" s="2"/>
    </row>
    <row r="12" spans="1:64" ht="49.5" customHeight="1">
      <c r="B12" s="443" t="s">
        <v>475</v>
      </c>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G12" s="2" t="str">
        <f>IF(ISBLANK(BH12),"",COUNTA($BH$2:BH12))</f>
        <v/>
      </c>
      <c r="BH12" s="4"/>
      <c r="BI12" s="5"/>
      <c r="BJ12" s="5"/>
      <c r="BK12" s="2"/>
      <c r="BL12" s="2"/>
    </row>
    <row r="13" spans="1:64">
      <c r="B13" s="430"/>
      <c r="C13" s="431"/>
      <c r="D13" s="431"/>
      <c r="E13" s="431"/>
      <c r="F13" s="431"/>
      <c r="G13" s="431"/>
      <c r="H13" s="431"/>
      <c r="I13" s="431"/>
      <c r="J13" s="431"/>
      <c r="K13" s="431"/>
      <c r="L13" s="431"/>
      <c r="M13" s="431"/>
      <c r="N13" s="431"/>
      <c r="O13" s="431"/>
      <c r="P13" s="431"/>
      <c r="Q13" s="431"/>
      <c r="R13" s="431"/>
      <c r="S13" s="431"/>
      <c r="T13" s="431"/>
      <c r="U13" s="431"/>
      <c r="V13" s="431"/>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431"/>
      <c r="BC13" s="431"/>
      <c r="BD13" s="432"/>
      <c r="BG13" s="2" t="str">
        <f>IF(ISBLANK(BH13),"",COUNTA($BH$2:BH13))</f>
        <v/>
      </c>
      <c r="BH13" s="4"/>
      <c r="BI13" s="5"/>
      <c r="BJ13" s="5"/>
      <c r="BK13" s="2"/>
      <c r="BL13" s="2"/>
    </row>
    <row r="14" spans="1:64">
      <c r="B14" s="433"/>
      <c r="C14" s="434"/>
      <c r="D14" s="434"/>
      <c r="E14" s="434"/>
      <c r="F14" s="434"/>
      <c r="G14" s="434"/>
      <c r="H14" s="434"/>
      <c r="I14" s="434"/>
      <c r="J14" s="434"/>
      <c r="K14" s="434"/>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5"/>
      <c r="BG14" s="2" t="str">
        <f>IF(ISBLANK(BH14),"",COUNTA($BH$2:BH14))</f>
        <v/>
      </c>
      <c r="BH14" s="4"/>
      <c r="BI14" s="5"/>
      <c r="BJ14" s="5"/>
      <c r="BK14" s="2"/>
      <c r="BL14" s="2"/>
    </row>
    <row r="15" spans="1:64">
      <c r="B15" s="433"/>
      <c r="C15" s="434"/>
      <c r="D15" s="434"/>
      <c r="E15" s="434"/>
      <c r="F15" s="434"/>
      <c r="G15" s="434"/>
      <c r="H15" s="434"/>
      <c r="I15" s="434"/>
      <c r="J15" s="434"/>
      <c r="K15" s="434"/>
      <c r="L15" s="434"/>
      <c r="M15" s="434"/>
      <c r="N15" s="434"/>
      <c r="O15" s="434"/>
      <c r="P15" s="434"/>
      <c r="Q15" s="434"/>
      <c r="R15" s="434"/>
      <c r="S15" s="434"/>
      <c r="T15" s="434"/>
      <c r="U15" s="434"/>
      <c r="V15" s="434"/>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5"/>
      <c r="BG15" s="2" t="str">
        <f>IF(ISBLANK(BH15),"",COUNTA($BH$2:BH15))</f>
        <v/>
      </c>
      <c r="BH15" s="4"/>
      <c r="BI15" s="5"/>
      <c r="BJ15" s="5"/>
      <c r="BK15" s="2"/>
      <c r="BL15" s="2"/>
    </row>
    <row r="16" spans="1:64">
      <c r="B16" s="433"/>
      <c r="C16" s="434"/>
      <c r="D16" s="434"/>
      <c r="E16" s="434"/>
      <c r="F16" s="434"/>
      <c r="G16" s="434"/>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4"/>
      <c r="AY16" s="434"/>
      <c r="AZ16" s="434"/>
      <c r="BA16" s="434"/>
      <c r="BB16" s="434"/>
      <c r="BC16" s="434"/>
      <c r="BD16" s="435"/>
      <c r="BG16" s="2" t="str">
        <f>IF(ISBLANK(BH16),"",COUNTA($BH$2:BH16))</f>
        <v/>
      </c>
      <c r="BH16" s="4"/>
      <c r="BI16" s="5"/>
      <c r="BJ16" s="4"/>
      <c r="BK16" s="17"/>
      <c r="BL16" s="2"/>
    </row>
    <row r="17" spans="2:64">
      <c r="B17" s="433"/>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434"/>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5"/>
      <c r="BG17" s="2" t="str">
        <f>IF(ISBLANK(BH17),"",COUNTA($BH$2:BH17))</f>
        <v/>
      </c>
      <c r="BH17" s="4"/>
      <c r="BI17" s="5"/>
      <c r="BJ17" s="4"/>
      <c r="BK17" s="17"/>
      <c r="BL17" s="2"/>
    </row>
    <row r="18" spans="2:64">
      <c r="B18" s="436"/>
      <c r="C18" s="437"/>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8"/>
      <c r="BG18" s="2" t="str">
        <f>IF(ISBLANK(BH18),"",COUNTA($BH$2:BH18))</f>
        <v/>
      </c>
      <c r="BH18" s="5"/>
      <c r="BI18" s="5"/>
      <c r="BJ18" s="4"/>
      <c r="BK18" s="2"/>
      <c r="BL18" s="2"/>
    </row>
    <row r="19" spans="2:64" ht="7.5" customHeight="1">
      <c r="BG19" s="2" t="str">
        <f>IF(ISBLANK(BH19),"",COUNTA($BH$2:BH19))</f>
        <v/>
      </c>
      <c r="BH19" s="5"/>
      <c r="BI19" s="5"/>
      <c r="BJ19" s="4"/>
      <c r="BK19" s="2"/>
      <c r="BL19" s="2"/>
    </row>
    <row r="20" spans="2:64">
      <c r="B20" s="19" t="s">
        <v>476</v>
      </c>
      <c r="BG20" s="2" t="str">
        <f>IF(ISBLANK(BH20),"",COUNTA($BH$2:BH20))</f>
        <v/>
      </c>
      <c r="BH20" s="5"/>
      <c r="BI20" s="5"/>
      <c r="BJ20" s="4"/>
      <c r="BK20" s="2"/>
      <c r="BL20" s="2"/>
    </row>
    <row r="21" spans="2:64" ht="87.75" customHeight="1">
      <c r="B21" s="440" t="s">
        <v>477</v>
      </c>
      <c r="C21" s="440"/>
      <c r="D21" s="440"/>
      <c r="E21" s="440"/>
      <c r="F21" s="440"/>
      <c r="G21" s="440"/>
      <c r="H21" s="440"/>
      <c r="I21" s="440"/>
      <c r="J21" s="440"/>
      <c r="K21" s="440"/>
      <c r="L21" s="440"/>
      <c r="M21" s="440"/>
      <c r="N21" s="440"/>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35"/>
      <c r="BG21" s="2" t="str">
        <f>IF(ISBLANK(BH21),"",COUNTA($BH$2:BH21))</f>
        <v/>
      </c>
      <c r="BH21" s="5"/>
      <c r="BI21" s="5"/>
      <c r="BJ21" s="4"/>
      <c r="BK21" s="2"/>
      <c r="BL21" s="2"/>
    </row>
    <row r="22" spans="2:64" ht="17.25" customHeight="1">
      <c r="C22" s="427" t="s">
        <v>478</v>
      </c>
      <c r="D22" s="427"/>
      <c r="E22" s="427"/>
      <c r="F22" s="427"/>
      <c r="G22" s="427"/>
      <c r="H22" s="427"/>
      <c r="I22" s="427"/>
      <c r="J22" s="427"/>
      <c r="K22" s="427"/>
      <c r="P22" s="19" t="s">
        <v>479</v>
      </c>
      <c r="T22" s="428">
        <v>860000</v>
      </c>
      <c r="U22" s="428"/>
      <c r="V22" s="428"/>
      <c r="W22" s="428"/>
      <c r="X22" s="428"/>
      <c r="Y22" s="428"/>
      <c r="Z22" s="428"/>
      <c r="AA22" s="428"/>
      <c r="AB22" s="428"/>
      <c r="AC22" s="428"/>
      <c r="AD22" s="428"/>
      <c r="AE22" s="428"/>
      <c r="AF22" s="428"/>
      <c r="AG22" s="428"/>
      <c r="AH22" s="428"/>
      <c r="AI22" s="19" t="s">
        <v>480</v>
      </c>
      <c r="BG22" s="2" t="str">
        <f>IF(ISBLANK(BH22),"",COUNTA($BH$2:BH22))</f>
        <v/>
      </c>
      <c r="BH22" s="5"/>
      <c r="BI22" s="5"/>
      <c r="BJ22" s="4"/>
      <c r="BK22" s="2"/>
      <c r="BL22" s="2"/>
    </row>
    <row r="23" spans="2:64">
      <c r="E23" s="24" t="s">
        <v>481</v>
      </c>
      <c r="P23" s="24" t="s">
        <v>482</v>
      </c>
      <c r="Q23" s="24"/>
      <c r="R23" s="24"/>
      <c r="S23" s="24"/>
      <c r="T23" s="24"/>
      <c r="U23" s="24"/>
      <c r="V23" s="24"/>
      <c r="W23" s="24"/>
      <c r="X23" s="24"/>
      <c r="Y23" s="24"/>
      <c r="Z23" s="24"/>
      <c r="AA23" s="24"/>
      <c r="AB23" s="24"/>
      <c r="AC23" s="24"/>
      <c r="AD23" s="24"/>
      <c r="AE23" s="24"/>
      <c r="AF23" s="24"/>
      <c r="AG23" s="24"/>
      <c r="AH23" s="24"/>
      <c r="AI23" s="36" t="s">
        <v>483</v>
      </c>
      <c r="AJ23" s="24"/>
      <c r="AK23" s="24"/>
      <c r="AL23" s="24"/>
      <c r="AM23" s="24"/>
      <c r="AN23" s="24"/>
      <c r="BG23" s="2" t="str">
        <f>IF(ISBLANK(BH23),"",COUNTA($BH$2:BH23))</f>
        <v/>
      </c>
      <c r="BH23" s="4"/>
      <c r="BI23" s="5"/>
      <c r="BJ23" s="4"/>
      <c r="BK23" s="2"/>
      <c r="BL23" s="2"/>
    </row>
    <row r="24" spans="2:64" ht="17.25" customHeight="1">
      <c r="C24" s="427" t="s">
        <v>484</v>
      </c>
      <c r="D24" s="427"/>
      <c r="E24" s="427"/>
      <c r="F24" s="427"/>
      <c r="G24" s="427"/>
      <c r="H24" s="427"/>
      <c r="I24" s="427"/>
      <c r="J24" s="427"/>
      <c r="K24" s="427"/>
      <c r="P24" s="19" t="s">
        <v>485</v>
      </c>
      <c r="T24" s="429"/>
      <c r="U24" s="429"/>
      <c r="V24" s="429"/>
      <c r="W24" s="429"/>
      <c r="X24" s="429"/>
      <c r="Y24" s="429"/>
      <c r="Z24" s="429"/>
      <c r="AA24" s="429"/>
      <c r="AB24" s="429"/>
      <c r="AC24" s="429"/>
      <c r="AD24" s="429"/>
      <c r="AE24" s="429"/>
      <c r="AF24" s="429"/>
      <c r="AG24" s="429"/>
      <c r="AH24" s="429"/>
      <c r="AI24" s="19" t="s">
        <v>480</v>
      </c>
      <c r="BG24" s="2" t="str">
        <f>IF(ISBLANK(BH24),"",COUNTA($BH$2:BH24))</f>
        <v/>
      </c>
      <c r="BH24" s="4"/>
      <c r="BI24" s="5"/>
      <c r="BJ24" s="4"/>
      <c r="BK24" s="2"/>
      <c r="BL24" s="2"/>
    </row>
    <row r="25" spans="2:64">
      <c r="E25" s="24" t="s">
        <v>486</v>
      </c>
      <c r="P25" s="24" t="s">
        <v>487</v>
      </c>
      <c r="T25" s="24"/>
      <c r="U25" s="24"/>
      <c r="V25" s="24"/>
      <c r="W25" s="24"/>
      <c r="X25" s="24"/>
      <c r="Y25" s="24"/>
      <c r="Z25" s="24"/>
      <c r="AA25" s="24"/>
      <c r="AB25" s="24"/>
      <c r="AC25" s="24"/>
      <c r="AD25" s="24"/>
      <c r="AE25" s="24"/>
      <c r="AF25" s="24"/>
      <c r="AG25" s="24"/>
      <c r="AH25" s="24"/>
      <c r="AI25" s="36" t="s">
        <v>483</v>
      </c>
      <c r="AJ25" s="24"/>
      <c r="AK25" s="24"/>
      <c r="BG25" s="2" t="str">
        <f>IF(ISBLANK(BH25),"",COUNTA($BH$2:BH25))</f>
        <v/>
      </c>
      <c r="BH25" s="4"/>
      <c r="BI25" s="5"/>
      <c r="BJ25" s="4"/>
      <c r="BK25" s="2"/>
      <c r="BL25" s="2"/>
    </row>
    <row r="26" spans="2:64" ht="17.25" customHeight="1">
      <c r="C26" s="427" t="s">
        <v>488</v>
      </c>
      <c r="D26" s="427"/>
      <c r="E26" s="427"/>
      <c r="F26" s="427"/>
      <c r="G26" s="427"/>
      <c r="H26" s="427"/>
      <c r="I26" s="427"/>
      <c r="J26" s="427"/>
      <c r="K26" s="427"/>
      <c r="P26" s="19" t="s">
        <v>489</v>
      </c>
      <c r="BG26" s="2" t="str">
        <f>IF(ISBLANK(BH26),"",COUNTA($BH$2:BH26))</f>
        <v/>
      </c>
      <c r="BH26" s="4"/>
      <c r="BI26" s="5"/>
      <c r="BJ26" s="4"/>
      <c r="BK26" s="2"/>
      <c r="BL26" s="2"/>
    </row>
    <row r="27" spans="2:64">
      <c r="E27" s="24" t="s">
        <v>490</v>
      </c>
      <c r="BG27" s="2" t="str">
        <f>IF(ISBLANK(BH27),"",COUNTA($BH$2:BH27))</f>
        <v/>
      </c>
      <c r="BH27" s="4"/>
      <c r="BI27" s="5"/>
      <c r="BJ27" s="4"/>
      <c r="BK27" s="2"/>
      <c r="BL27" s="2"/>
    </row>
    <row r="28" spans="2:64">
      <c r="B28" s="35"/>
      <c r="C28" s="430"/>
      <c r="D28" s="431"/>
      <c r="E28" s="431"/>
      <c r="F28" s="431"/>
      <c r="G28" s="431"/>
      <c r="H28" s="431"/>
      <c r="I28" s="431"/>
      <c r="J28" s="431"/>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2"/>
      <c r="BG28" s="2" t="str">
        <f>IF(ISBLANK(BH28),"",COUNTA($BH$2:BH28))</f>
        <v/>
      </c>
      <c r="BH28" s="4"/>
      <c r="BI28" s="5"/>
      <c r="BJ28" s="4"/>
      <c r="BK28" s="2"/>
      <c r="BL28" s="2"/>
    </row>
    <row r="29" spans="2:64">
      <c r="B29" s="35"/>
      <c r="C29" s="433"/>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c r="AW29" s="434"/>
      <c r="AX29" s="434"/>
      <c r="AY29" s="434"/>
      <c r="AZ29" s="434"/>
      <c r="BA29" s="434"/>
      <c r="BB29" s="434"/>
      <c r="BC29" s="434"/>
      <c r="BD29" s="435"/>
      <c r="BG29" s="2" t="str">
        <f>IF(ISBLANK(BH29),"",COUNTA($BH$2:BH29))</f>
        <v/>
      </c>
      <c r="BH29" s="4"/>
      <c r="BI29" s="5"/>
      <c r="BJ29" s="4"/>
      <c r="BK29" s="2"/>
      <c r="BL29" s="2"/>
    </row>
    <row r="30" spans="2:64">
      <c r="B30" s="35"/>
      <c r="C30" s="433"/>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c r="AG30" s="434"/>
      <c r="AH30" s="434"/>
      <c r="AI30" s="434"/>
      <c r="AJ30" s="434"/>
      <c r="AK30" s="434"/>
      <c r="AL30" s="434"/>
      <c r="AM30" s="434"/>
      <c r="AN30" s="434"/>
      <c r="AO30" s="434"/>
      <c r="AP30" s="434"/>
      <c r="AQ30" s="434"/>
      <c r="AR30" s="434"/>
      <c r="AS30" s="434"/>
      <c r="AT30" s="434"/>
      <c r="AU30" s="434"/>
      <c r="AV30" s="434"/>
      <c r="AW30" s="434"/>
      <c r="AX30" s="434"/>
      <c r="AY30" s="434"/>
      <c r="AZ30" s="434"/>
      <c r="BA30" s="434"/>
      <c r="BB30" s="434"/>
      <c r="BC30" s="434"/>
      <c r="BD30" s="435"/>
      <c r="BG30" s="2" t="str">
        <f>IF(ISBLANK(BH30),"",COUNTA($BH$2:BH30))</f>
        <v/>
      </c>
      <c r="BH30" s="4"/>
      <c r="BI30" s="5"/>
      <c r="BJ30" s="4"/>
      <c r="BK30" s="2"/>
      <c r="BL30" s="2"/>
    </row>
    <row r="31" spans="2:64">
      <c r="B31" s="35"/>
      <c r="C31" s="433"/>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c r="AG31" s="434"/>
      <c r="AH31" s="434"/>
      <c r="AI31" s="434"/>
      <c r="AJ31" s="434"/>
      <c r="AK31" s="434"/>
      <c r="AL31" s="434"/>
      <c r="AM31" s="434"/>
      <c r="AN31" s="434"/>
      <c r="AO31" s="434"/>
      <c r="AP31" s="434"/>
      <c r="AQ31" s="434"/>
      <c r="AR31" s="434"/>
      <c r="AS31" s="434"/>
      <c r="AT31" s="434"/>
      <c r="AU31" s="434"/>
      <c r="AV31" s="434"/>
      <c r="AW31" s="434"/>
      <c r="AX31" s="434"/>
      <c r="AY31" s="434"/>
      <c r="AZ31" s="434"/>
      <c r="BA31" s="434"/>
      <c r="BB31" s="434"/>
      <c r="BC31" s="434"/>
      <c r="BD31" s="435"/>
      <c r="BG31" s="2" t="str">
        <f>IF(ISBLANK(BH31),"",COUNTA($BH$2:BH31))</f>
        <v/>
      </c>
      <c r="BH31" s="4"/>
      <c r="BI31" s="5"/>
      <c r="BJ31" s="4"/>
      <c r="BK31" s="2"/>
      <c r="BL31" s="2"/>
    </row>
    <row r="32" spans="2:64">
      <c r="B32" s="35"/>
      <c r="C32" s="436"/>
      <c r="D32" s="437"/>
      <c r="E32" s="437"/>
      <c r="F32" s="437"/>
      <c r="G32" s="437"/>
      <c r="H32" s="437"/>
      <c r="I32" s="437"/>
      <c r="J32" s="437"/>
      <c r="K32" s="437"/>
      <c r="L32" s="437"/>
      <c r="M32" s="437"/>
      <c r="N32" s="437"/>
      <c r="O32" s="437"/>
      <c r="P32" s="437"/>
      <c r="Q32" s="437"/>
      <c r="R32" s="437"/>
      <c r="S32" s="437"/>
      <c r="T32" s="437"/>
      <c r="U32" s="437"/>
      <c r="V32" s="437"/>
      <c r="W32" s="437"/>
      <c r="X32" s="437"/>
      <c r="Y32" s="437"/>
      <c r="Z32" s="437"/>
      <c r="AA32" s="437"/>
      <c r="AB32" s="437"/>
      <c r="AC32" s="437"/>
      <c r="AD32" s="437"/>
      <c r="AE32" s="437"/>
      <c r="AF32" s="437"/>
      <c r="AG32" s="437"/>
      <c r="AH32" s="437"/>
      <c r="AI32" s="437"/>
      <c r="AJ32" s="437"/>
      <c r="AK32" s="437"/>
      <c r="AL32" s="437"/>
      <c r="AM32" s="437"/>
      <c r="AN32" s="437"/>
      <c r="AO32" s="437"/>
      <c r="AP32" s="437"/>
      <c r="AQ32" s="437"/>
      <c r="AR32" s="437"/>
      <c r="AS32" s="437"/>
      <c r="AT32" s="437"/>
      <c r="AU32" s="437"/>
      <c r="AV32" s="437"/>
      <c r="AW32" s="437"/>
      <c r="AX32" s="437"/>
      <c r="AY32" s="437"/>
      <c r="AZ32" s="437"/>
      <c r="BA32" s="437"/>
      <c r="BB32" s="437"/>
      <c r="BC32" s="437"/>
      <c r="BD32" s="438"/>
      <c r="BG32" s="2" t="str">
        <f>IF(ISBLANK(BH32),"",COUNTA($BH$2:BH32))</f>
        <v/>
      </c>
      <c r="BH32" s="4"/>
      <c r="BI32" s="5"/>
      <c r="BJ32" s="4"/>
      <c r="BK32" s="2"/>
      <c r="BL32" s="2"/>
    </row>
    <row r="33" spans="2:64" ht="9.75" customHeight="1">
      <c r="BG33" s="2" t="str">
        <f>IF(ISBLANK(BH33),"",COUNTA($BH$2:BH33))</f>
        <v/>
      </c>
      <c r="BH33" s="4"/>
      <c r="BI33" s="5"/>
      <c r="BJ33" s="4"/>
      <c r="BK33" s="2"/>
      <c r="BL33" s="2"/>
    </row>
    <row r="34" spans="2:64">
      <c r="B34" s="19" t="s">
        <v>491</v>
      </c>
      <c r="AM34" s="439"/>
      <c r="AN34" s="439"/>
      <c r="AO34" s="439"/>
      <c r="AP34" s="439"/>
      <c r="AQ34" s="439"/>
      <c r="AR34" s="426" t="s">
        <v>452</v>
      </c>
      <c r="AS34" s="426"/>
      <c r="AT34" s="439"/>
      <c r="AU34" s="439"/>
      <c r="AV34" s="439"/>
      <c r="AW34" s="426" t="s">
        <v>453</v>
      </c>
      <c r="AX34" s="426"/>
      <c r="AZ34" s="439"/>
      <c r="BA34" s="439"/>
      <c r="BB34" s="439"/>
      <c r="BC34" s="426" t="s">
        <v>454</v>
      </c>
      <c r="BD34" s="426"/>
      <c r="BG34" s="2" t="str">
        <f>IF(ISBLANK(BH34),"",COUNTA($BH$2:BH34))</f>
        <v/>
      </c>
      <c r="BH34" s="4"/>
      <c r="BI34" s="5"/>
      <c r="BJ34" s="4"/>
      <c r="BK34" s="2"/>
      <c r="BL34" s="2"/>
    </row>
    <row r="35" spans="2:64">
      <c r="B35" s="24" t="s">
        <v>492</v>
      </c>
      <c r="AM35" s="424" t="s">
        <v>460</v>
      </c>
      <c r="AN35" s="424"/>
      <c r="AO35" s="424"/>
      <c r="AP35" s="424"/>
      <c r="AQ35" s="424"/>
      <c r="AR35" s="424"/>
      <c r="AS35" s="424" t="s">
        <v>461</v>
      </c>
      <c r="AT35" s="424"/>
      <c r="AU35" s="424"/>
      <c r="AV35" s="424"/>
      <c r="AW35" s="424"/>
      <c r="AX35" s="424" t="s">
        <v>462</v>
      </c>
      <c r="AY35" s="424"/>
      <c r="AZ35" s="424"/>
      <c r="BA35" s="424"/>
      <c r="BB35" s="424"/>
      <c r="BC35" s="424"/>
      <c r="BD35" s="24"/>
      <c r="BG35" s="2" t="str">
        <f>IF(ISBLANK(BH35),"",COUNTA($BH$2:BH35))</f>
        <v/>
      </c>
      <c r="BH35" s="4"/>
      <c r="BI35" s="5"/>
      <c r="BJ35" s="4"/>
      <c r="BK35" s="2"/>
      <c r="BL35" s="2"/>
    </row>
    <row r="36" spans="2:64" ht="6.75" customHeight="1">
      <c r="BG36" s="2" t="str">
        <f>IF(ISBLANK(BH36),"",COUNTA($BH$2:BH36))</f>
        <v/>
      </c>
      <c r="BH36" s="4"/>
      <c r="BI36" s="5"/>
      <c r="BJ36" s="4"/>
      <c r="BK36" s="2"/>
      <c r="BL36" s="2"/>
    </row>
    <row r="37" spans="2:64" ht="18" customHeight="1">
      <c r="B37" s="421" t="s">
        <v>493</v>
      </c>
      <c r="C37" s="421"/>
      <c r="D37" s="421"/>
      <c r="E37" s="421"/>
      <c r="F37" s="421"/>
      <c r="G37" s="421"/>
      <c r="H37" s="421"/>
      <c r="J37" s="425" t="str">
        <f>IF(願書3!Z4&lt;&gt;"",願書3!Z4,"")</f>
        <v/>
      </c>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c r="AI37" s="425"/>
      <c r="AJ37" s="425"/>
      <c r="AL37" s="19" t="s">
        <v>494</v>
      </c>
      <c r="AO37" s="20"/>
      <c r="AP37" s="20"/>
      <c r="AQ37" s="20"/>
      <c r="AR37" s="423" t="str">
        <f>IF(願書3!BC4&lt;&gt;"",願書3!BC4,"")</f>
        <v/>
      </c>
      <c r="AS37" s="423"/>
      <c r="AT37" s="423"/>
      <c r="AU37" s="423"/>
      <c r="AV37" s="423"/>
      <c r="AW37" s="423"/>
      <c r="AX37" s="423"/>
      <c r="AY37" s="423"/>
      <c r="AZ37" s="423"/>
      <c r="BA37" s="423"/>
      <c r="BB37" s="423"/>
      <c r="BC37" s="423"/>
      <c r="BD37" s="423"/>
      <c r="BG37" s="2" t="str">
        <f>IF(ISBLANK(BH37),"",COUNTA($BH$2:BH37))</f>
        <v/>
      </c>
      <c r="BH37" s="4"/>
      <c r="BI37" s="5"/>
      <c r="BJ37" s="4"/>
      <c r="BK37" s="2"/>
      <c r="BL37" s="2"/>
    </row>
    <row r="38" spans="2:64">
      <c r="B38" s="420" t="s">
        <v>495</v>
      </c>
      <c r="C38" s="420"/>
      <c r="D38" s="420"/>
      <c r="E38" s="420"/>
      <c r="F38" s="420"/>
      <c r="G38" s="420"/>
      <c r="H38" s="420"/>
      <c r="AL38" s="24" t="s">
        <v>496</v>
      </c>
      <c r="BG38" s="2" t="str">
        <f>IF(ISBLANK(BH38),"",COUNTA($BH$2:BH38))</f>
        <v/>
      </c>
      <c r="BH38" s="4"/>
      <c r="BI38" s="5"/>
      <c r="BJ38" s="4"/>
      <c r="BK38" s="2"/>
      <c r="BL38" s="2"/>
    </row>
    <row r="39" spans="2:64" ht="6" customHeight="1">
      <c r="BG39" s="2" t="str">
        <f>IF(ISBLANK(BH39),"",COUNTA($BH$2:BH39))</f>
        <v/>
      </c>
      <c r="BH39" s="4"/>
      <c r="BI39" s="5"/>
      <c r="BJ39" s="4"/>
      <c r="BK39" s="2"/>
      <c r="BL39" s="2"/>
    </row>
    <row r="40" spans="2:64">
      <c r="B40" s="421" t="s">
        <v>497</v>
      </c>
      <c r="C40" s="421"/>
      <c r="D40" s="421"/>
      <c r="E40" s="421"/>
      <c r="F40" s="421"/>
      <c r="G40" s="421"/>
      <c r="H40" s="421"/>
      <c r="J40" s="422" t="str">
        <f>IF(願書3!I2&lt;&gt;"",願書3!I2,"")</f>
        <v/>
      </c>
      <c r="K40" s="422"/>
      <c r="L40" s="422"/>
      <c r="M40" s="422"/>
      <c r="N40" s="422"/>
      <c r="O40" s="422"/>
      <c r="P40" s="422"/>
      <c r="Q40" s="422"/>
      <c r="R40" s="422"/>
      <c r="S40" s="422"/>
      <c r="T40" s="422"/>
      <c r="U40" s="422"/>
      <c r="V40" s="422"/>
      <c r="W40" s="422"/>
      <c r="X40" s="422"/>
      <c r="Y40" s="422"/>
      <c r="Z40" s="422"/>
      <c r="AA40" s="422"/>
      <c r="AB40" s="422"/>
      <c r="AC40" s="422"/>
      <c r="AD40" s="422"/>
      <c r="AE40" s="422"/>
      <c r="AF40" s="422"/>
      <c r="AG40" s="422"/>
      <c r="AH40" s="19" t="s">
        <v>498</v>
      </c>
      <c r="AL40" s="19" t="s">
        <v>499</v>
      </c>
      <c r="AU40" s="423" t="str">
        <f>IF(願書3!BC2&lt;&gt;"",願書3!BC2,"")</f>
        <v/>
      </c>
      <c r="AV40" s="423"/>
      <c r="AW40" s="423"/>
      <c r="AX40" s="423"/>
      <c r="AY40" s="423"/>
      <c r="AZ40" s="423"/>
      <c r="BA40" s="423"/>
      <c r="BB40" s="423"/>
      <c r="BC40" s="423"/>
      <c r="BD40" s="423"/>
      <c r="BG40" s="2" t="str">
        <f>IF(ISBLANK(BH40),"",COUNTA($BH$2:BH40))</f>
        <v/>
      </c>
      <c r="BH40" s="4"/>
      <c r="BI40" s="5"/>
      <c r="BJ40" s="4"/>
      <c r="BK40" s="2"/>
      <c r="BL40" s="2"/>
    </row>
    <row r="41" spans="2:64">
      <c r="B41" s="37" t="s">
        <v>500</v>
      </c>
      <c r="C41" s="37"/>
      <c r="D41" s="37"/>
      <c r="E41" s="37"/>
      <c r="F41" s="37"/>
      <c r="G41" s="37"/>
      <c r="H41" s="37"/>
      <c r="AL41" s="24" t="s">
        <v>501</v>
      </c>
      <c r="BG41" s="2" t="str">
        <f>IF(ISBLANK(BH41),"",COUNTA($BH$2:BH41))</f>
        <v/>
      </c>
      <c r="BH41" s="4"/>
      <c r="BI41" s="5"/>
      <c r="BJ41" s="4"/>
      <c r="BK41" s="2"/>
      <c r="BL41" s="2"/>
    </row>
    <row r="42" spans="2:64">
      <c r="BG42" s="2" t="str">
        <f>IF(ISBLANK(BH42),"",COUNTA($BH$2:BH42))</f>
        <v/>
      </c>
      <c r="BH42" s="5"/>
      <c r="BI42" s="5"/>
      <c r="BJ42" s="5"/>
      <c r="BK42" s="2"/>
      <c r="BL42" s="2"/>
    </row>
    <row r="43" spans="2:64">
      <c r="BG43" s="2" t="str">
        <f>IF(ISBLANK(BH43),"",COUNTA($BH$2:BH43))</f>
        <v/>
      </c>
      <c r="BH43" s="5"/>
      <c r="BI43" s="5"/>
      <c r="BJ43" s="5"/>
      <c r="BK43" s="2"/>
      <c r="BL43" s="2"/>
    </row>
    <row r="44" spans="2:64">
      <c r="BG44" s="2" t="str">
        <f>IF(ISBLANK(BH44),"",COUNTA($BH$2:BH44))</f>
        <v/>
      </c>
      <c r="BH44" s="5"/>
      <c r="BI44" s="5"/>
      <c r="BJ44" s="5"/>
      <c r="BK44" s="2"/>
      <c r="BL44" s="2"/>
    </row>
    <row r="45" spans="2:64">
      <c r="BG45" s="19"/>
      <c r="BH45" s="19"/>
      <c r="BI45" s="19"/>
      <c r="BJ45" s="19"/>
      <c r="BK45" s="19"/>
      <c r="BL45" s="19"/>
    </row>
    <row r="46" spans="2:64">
      <c r="BG46" s="19"/>
      <c r="BH46" s="19"/>
      <c r="BI46" s="19"/>
      <c r="BJ46" s="19"/>
      <c r="BK46" s="19"/>
      <c r="BL46" s="19"/>
    </row>
    <row r="47" spans="2:64">
      <c r="BG47" s="19"/>
      <c r="BH47" s="19"/>
      <c r="BI47" s="19"/>
      <c r="BJ47" s="19"/>
      <c r="BK47" s="19"/>
      <c r="BL47" s="19"/>
    </row>
    <row r="48" spans="2:64">
      <c r="BG48" s="19"/>
      <c r="BH48" s="19"/>
      <c r="BI48" s="19"/>
      <c r="BJ48" s="19"/>
      <c r="BK48" s="19"/>
      <c r="BL48" s="19"/>
    </row>
    <row r="49" spans="59:64">
      <c r="BG49" s="19"/>
      <c r="BH49" s="19"/>
      <c r="BI49" s="19"/>
      <c r="BJ49" s="19"/>
      <c r="BK49" s="19"/>
      <c r="BL49" s="19"/>
    </row>
    <row r="50" spans="59:64">
      <c r="BG50" s="19"/>
      <c r="BH50" s="19"/>
      <c r="BI50" s="19"/>
      <c r="BJ50" s="19"/>
      <c r="BK50" s="19"/>
      <c r="BL50" s="19"/>
    </row>
    <row r="51" spans="59:64">
      <c r="BG51" s="19"/>
      <c r="BH51" s="19"/>
      <c r="BI51" s="19"/>
      <c r="BJ51" s="19"/>
      <c r="BK51" s="19"/>
      <c r="BL51" s="19"/>
    </row>
    <row r="52" spans="59:64">
      <c r="BG52" s="19"/>
      <c r="BH52" s="19"/>
      <c r="BI52" s="19"/>
      <c r="BJ52" s="19"/>
      <c r="BK52" s="19"/>
      <c r="BL52" s="19"/>
    </row>
    <row r="53" spans="59:64">
      <c r="BG53" s="19"/>
      <c r="BH53" s="19"/>
      <c r="BI53" s="19"/>
      <c r="BJ53" s="19"/>
      <c r="BK53" s="19"/>
      <c r="BL53" s="19"/>
    </row>
    <row r="54" spans="59:64">
      <c r="BG54" s="19"/>
      <c r="BH54" s="19"/>
      <c r="BI54" s="19"/>
      <c r="BJ54" s="19"/>
      <c r="BK54" s="19"/>
      <c r="BL54" s="19"/>
    </row>
    <row r="55" spans="59:64">
      <c r="BG55" s="19"/>
      <c r="BH55" s="19"/>
      <c r="BI55" s="19"/>
      <c r="BJ55" s="19"/>
      <c r="BK55" s="19"/>
      <c r="BL55" s="19"/>
    </row>
    <row r="56" spans="59:64">
      <c r="BG56" s="9"/>
      <c r="BH56" s="9"/>
      <c r="BI56" s="9"/>
      <c r="BJ56" s="9"/>
      <c r="BK56" s="9"/>
      <c r="BL56" s="9"/>
    </row>
    <row r="57" spans="59:64">
      <c r="BG57" s="9"/>
      <c r="BH57" s="9"/>
      <c r="BI57" s="9"/>
      <c r="BJ57" s="9"/>
      <c r="BK57" s="9"/>
      <c r="BL57" s="9"/>
    </row>
    <row r="58" spans="59:64">
      <c r="BG58" s="9"/>
      <c r="BH58" s="9"/>
      <c r="BI58" s="9"/>
      <c r="BJ58" s="9"/>
      <c r="BK58" s="9"/>
      <c r="BL58" s="9"/>
    </row>
    <row r="59" spans="59:64">
      <c r="BG59" s="9"/>
      <c r="BH59" s="9"/>
      <c r="BI59" s="9"/>
      <c r="BJ59" s="9"/>
      <c r="BK59" s="9"/>
      <c r="BL59" s="9"/>
    </row>
    <row r="60" spans="59:64">
      <c r="BG60" s="9"/>
      <c r="BH60" s="9"/>
      <c r="BI60" s="9"/>
      <c r="BJ60" s="9"/>
      <c r="BK60" s="9"/>
      <c r="BL60" s="9"/>
    </row>
    <row r="61" spans="59:64">
      <c r="BG61" s="9"/>
      <c r="BH61" s="9"/>
      <c r="BI61" s="9"/>
      <c r="BJ61" s="9"/>
      <c r="BK61" s="9"/>
      <c r="BL61" s="9"/>
    </row>
    <row r="62" spans="59:64">
      <c r="BG62" s="9"/>
      <c r="BH62" s="9"/>
      <c r="BI62" s="9"/>
      <c r="BJ62" s="9"/>
      <c r="BK62" s="9"/>
      <c r="BL62" s="9"/>
    </row>
    <row r="63" spans="59:64">
      <c r="BG63" s="9"/>
      <c r="BH63" s="9"/>
      <c r="BI63" s="9"/>
      <c r="BJ63" s="9"/>
      <c r="BK63" s="9"/>
      <c r="BL63" s="9"/>
    </row>
    <row r="64" spans="59:64">
      <c r="BG64" s="9"/>
      <c r="BH64" s="9"/>
      <c r="BI64" s="9"/>
      <c r="BJ64" s="9"/>
      <c r="BK64" s="9"/>
      <c r="BL64" s="9"/>
    </row>
    <row r="65" spans="59:64">
      <c r="BG65" s="9"/>
      <c r="BH65" s="9"/>
      <c r="BI65" s="9"/>
      <c r="BJ65" s="9"/>
      <c r="BK65" s="9"/>
      <c r="BL65" s="9"/>
    </row>
    <row r="66" spans="59:64">
      <c r="BG66" s="9"/>
      <c r="BH66" s="9"/>
      <c r="BI66" s="9"/>
      <c r="BJ66" s="9"/>
      <c r="BK66" s="9"/>
      <c r="BL66" s="9"/>
    </row>
    <row r="67" spans="59:64">
      <c r="BG67" s="9"/>
      <c r="BH67" s="9"/>
      <c r="BI67" s="9"/>
      <c r="BJ67" s="9"/>
      <c r="BK67" s="9"/>
      <c r="BL67" s="9"/>
    </row>
    <row r="68" spans="59:64">
      <c r="BG68" s="9"/>
      <c r="BH68" s="9"/>
      <c r="BI68" s="9"/>
      <c r="BJ68" s="9"/>
      <c r="BK68" s="9"/>
      <c r="BL68" s="9"/>
    </row>
    <row r="69" spans="59:64">
      <c r="BG69" s="9"/>
      <c r="BH69" s="9"/>
      <c r="BI69" s="9"/>
      <c r="BJ69" s="9"/>
      <c r="BK69" s="9"/>
      <c r="BL69" s="9"/>
    </row>
    <row r="70" spans="59:64">
      <c r="BG70" s="9"/>
      <c r="BH70" s="9"/>
      <c r="BI70" s="9"/>
      <c r="BJ70" s="9"/>
      <c r="BK70" s="9"/>
      <c r="BL70" s="9"/>
    </row>
    <row r="71" spans="59:64">
      <c r="BG71" s="9"/>
      <c r="BH71" s="9"/>
      <c r="BI71" s="9"/>
      <c r="BJ71" s="9"/>
      <c r="BK71" s="9"/>
      <c r="BL71" s="9"/>
    </row>
    <row r="72" spans="59:64">
      <c r="BG72" s="9"/>
      <c r="BH72" s="9"/>
      <c r="BI72" s="9"/>
      <c r="BJ72" s="9"/>
      <c r="BK72" s="9"/>
      <c r="BL72" s="9"/>
    </row>
    <row r="73" spans="59:64">
      <c r="BG73" s="9"/>
      <c r="BH73" s="9"/>
      <c r="BI73" s="9"/>
      <c r="BJ73" s="9"/>
      <c r="BK73" s="9"/>
      <c r="BL73" s="9"/>
    </row>
    <row r="74" spans="59:64">
      <c r="BG74" s="9"/>
      <c r="BH74" s="9"/>
      <c r="BI74" s="9"/>
      <c r="BJ74" s="9"/>
      <c r="BK74" s="9"/>
      <c r="BL74" s="9"/>
    </row>
    <row r="75" spans="59:64">
      <c r="BG75" s="9"/>
      <c r="BH75" s="9"/>
      <c r="BI75" s="9"/>
      <c r="BJ75" s="9"/>
      <c r="BK75" s="9"/>
      <c r="BL75" s="9"/>
    </row>
    <row r="76" spans="59:64">
      <c r="BG76" s="9"/>
      <c r="BH76" s="9"/>
      <c r="BI76" s="9"/>
      <c r="BJ76" s="9"/>
      <c r="BK76" s="9"/>
      <c r="BL76" s="9"/>
    </row>
    <row r="77" spans="59:64">
      <c r="BG77" s="9"/>
      <c r="BH77" s="9"/>
      <c r="BI77" s="9"/>
      <c r="BJ77" s="9"/>
      <c r="BK77" s="9"/>
      <c r="BL77" s="9"/>
    </row>
    <row r="78" spans="59:64">
      <c r="BG78" s="9"/>
      <c r="BH78" s="9"/>
      <c r="BI78" s="9"/>
      <c r="BJ78" s="9"/>
      <c r="BK78" s="9"/>
      <c r="BL78" s="9"/>
    </row>
    <row r="79" spans="59:64">
      <c r="BG79" s="9"/>
      <c r="BH79" s="9"/>
      <c r="BI79" s="9"/>
      <c r="BJ79" s="9"/>
      <c r="BK79" s="9"/>
      <c r="BL79" s="9"/>
    </row>
    <row r="80" spans="59:64">
      <c r="BG80" s="9"/>
      <c r="BH80" s="9"/>
      <c r="BI80" s="9"/>
      <c r="BJ80" s="9"/>
      <c r="BK80" s="9"/>
      <c r="BL80" s="9"/>
    </row>
    <row r="81" spans="59:64">
      <c r="BG81" s="9"/>
      <c r="BH81" s="9"/>
      <c r="BI81" s="9"/>
      <c r="BJ81" s="9"/>
      <c r="BK81" s="9"/>
      <c r="BL81" s="9"/>
    </row>
    <row r="82" spans="59:64">
      <c r="BG82" s="9"/>
      <c r="BH82" s="9"/>
      <c r="BI82" s="9"/>
      <c r="BJ82" s="9"/>
      <c r="BK82" s="9"/>
      <c r="BL82" s="9"/>
    </row>
    <row r="83" spans="59:64">
      <c r="BG83" s="9"/>
      <c r="BH83" s="9"/>
      <c r="BI83" s="9"/>
      <c r="BJ83" s="9"/>
      <c r="BK83" s="9"/>
      <c r="BL83" s="9"/>
    </row>
    <row r="84" spans="59:64">
      <c r="BG84" s="9"/>
      <c r="BH84" s="9"/>
      <c r="BI84" s="9"/>
      <c r="BJ84" s="9"/>
      <c r="BK84" s="9"/>
      <c r="BL84" s="9"/>
    </row>
    <row r="85" spans="59:64">
      <c r="BG85" s="9"/>
      <c r="BH85" s="9"/>
      <c r="BI85" s="9"/>
      <c r="BJ85" s="9"/>
      <c r="BK85" s="9"/>
      <c r="BL85" s="9"/>
    </row>
    <row r="86" spans="59:64">
      <c r="BG86" s="9"/>
      <c r="BH86" s="9"/>
      <c r="BI86" s="9"/>
      <c r="BJ86" s="9"/>
      <c r="BK86" s="9"/>
      <c r="BL86" s="9"/>
    </row>
    <row r="87" spans="59:64">
      <c r="BG87" s="9"/>
      <c r="BH87" s="9"/>
      <c r="BI87" s="9"/>
      <c r="BJ87" s="9"/>
      <c r="BK87" s="9"/>
      <c r="BL87" s="9"/>
    </row>
    <row r="88" spans="59:64">
      <c r="BG88" s="9"/>
      <c r="BH88" s="9"/>
      <c r="BI88" s="9"/>
      <c r="BJ88" s="9"/>
      <c r="BK88" s="9"/>
      <c r="BL88" s="9"/>
    </row>
    <row r="89" spans="59:64">
      <c r="BG89" s="9"/>
      <c r="BH89" s="9"/>
      <c r="BI89" s="9"/>
      <c r="BJ89" s="9"/>
      <c r="BK89" s="9"/>
      <c r="BL89" s="9"/>
    </row>
    <row r="90" spans="59:64">
      <c r="BG90" s="9"/>
      <c r="BH90" s="9"/>
      <c r="BI90" s="9"/>
      <c r="BJ90" s="9"/>
      <c r="BK90" s="9"/>
      <c r="BL90" s="9"/>
    </row>
    <row r="91" spans="59:64">
      <c r="BG91" s="9"/>
      <c r="BH91" s="9"/>
      <c r="BI91" s="9"/>
      <c r="BJ91" s="9"/>
      <c r="BK91" s="9"/>
      <c r="BL91" s="9"/>
    </row>
    <row r="92" spans="59:64">
      <c r="BG92" s="9"/>
      <c r="BH92" s="9"/>
      <c r="BI92" s="9"/>
      <c r="BJ92" s="9"/>
      <c r="BK92" s="9"/>
      <c r="BL92" s="9"/>
    </row>
    <row r="93" spans="59:64">
      <c r="BG93" s="9"/>
      <c r="BH93" s="9"/>
      <c r="BI93" s="9"/>
      <c r="BJ93" s="9"/>
      <c r="BK93" s="9"/>
      <c r="BL93" s="9"/>
    </row>
    <row r="94" spans="59:64">
      <c r="BG94" s="9"/>
      <c r="BH94" s="9"/>
      <c r="BI94" s="9"/>
      <c r="BJ94" s="9"/>
      <c r="BK94" s="9"/>
      <c r="BL94" s="9"/>
    </row>
    <row r="95" spans="59:64">
      <c r="BG95" s="9"/>
      <c r="BH95" s="9"/>
      <c r="BI95" s="9"/>
      <c r="BJ95" s="9"/>
      <c r="BK95" s="9"/>
      <c r="BL95" s="9"/>
    </row>
    <row r="96" spans="59:64">
      <c r="BG96" s="9"/>
      <c r="BH96" s="9"/>
      <c r="BI96" s="9"/>
      <c r="BJ96" s="9"/>
      <c r="BK96" s="9"/>
      <c r="BL96" s="9"/>
    </row>
    <row r="97" spans="59:64">
      <c r="BG97" s="9"/>
      <c r="BH97" s="9"/>
      <c r="BI97" s="9"/>
      <c r="BJ97" s="9"/>
      <c r="BK97" s="9"/>
      <c r="BL97" s="9"/>
    </row>
    <row r="98" spans="59:64">
      <c r="BG98" s="9"/>
      <c r="BH98" s="9"/>
      <c r="BI98" s="9"/>
      <c r="BJ98" s="9"/>
      <c r="BK98" s="9"/>
      <c r="BL98" s="9"/>
    </row>
    <row r="99" spans="59:64">
      <c r="BG99" s="9"/>
      <c r="BH99" s="9"/>
      <c r="BI99" s="9"/>
      <c r="BJ99" s="9"/>
      <c r="BK99" s="9"/>
      <c r="BL99" s="9"/>
    </row>
    <row r="100" spans="59:64">
      <c r="BG100" s="9"/>
      <c r="BH100" s="9"/>
      <c r="BI100" s="9"/>
      <c r="BJ100" s="9"/>
      <c r="BK100" s="9"/>
      <c r="BL100" s="9"/>
    </row>
    <row r="101" spans="59:64">
      <c r="BG101" s="9"/>
      <c r="BH101" s="9"/>
      <c r="BI101" s="9"/>
      <c r="BJ101" s="9"/>
      <c r="BK101" s="9"/>
      <c r="BL101" s="9"/>
    </row>
    <row r="102" spans="59:64">
      <c r="BG102" s="9"/>
      <c r="BH102" s="9"/>
      <c r="BI102" s="9"/>
      <c r="BJ102" s="9"/>
      <c r="BK102" s="9"/>
      <c r="BL102" s="9"/>
    </row>
    <row r="103" spans="59:64">
      <c r="BG103" s="9"/>
      <c r="BH103" s="9"/>
      <c r="BI103" s="9"/>
      <c r="BJ103" s="9"/>
      <c r="BK103" s="9"/>
      <c r="BL103" s="9"/>
    </row>
    <row r="104" spans="59:64">
      <c r="BG104" s="9"/>
      <c r="BH104" s="9"/>
      <c r="BI104" s="9"/>
      <c r="BJ104" s="9"/>
      <c r="BK104" s="9"/>
      <c r="BL104" s="9"/>
    </row>
    <row r="105" spans="59:64">
      <c r="BG105" s="9"/>
      <c r="BH105" s="9"/>
      <c r="BI105" s="9"/>
      <c r="BJ105" s="9"/>
      <c r="BK105" s="9"/>
      <c r="BL105" s="9"/>
    </row>
    <row r="106" spans="59:64">
      <c r="BG106" s="9"/>
      <c r="BH106" s="9"/>
      <c r="BI106" s="9"/>
      <c r="BJ106" s="9"/>
      <c r="BK106" s="9"/>
      <c r="BL106" s="9"/>
    </row>
    <row r="107" spans="59:64">
      <c r="BG107" s="9"/>
      <c r="BH107" s="9"/>
      <c r="BI107" s="9"/>
      <c r="BJ107" s="9"/>
      <c r="BK107" s="9"/>
      <c r="BL107" s="9"/>
    </row>
    <row r="108" spans="59:64">
      <c r="BG108" s="9"/>
      <c r="BH108" s="9"/>
      <c r="BI108" s="9"/>
      <c r="BJ108" s="9"/>
      <c r="BK108" s="9"/>
      <c r="BL108" s="9"/>
    </row>
    <row r="109" spans="59:64">
      <c r="BG109" s="9"/>
      <c r="BH109" s="9"/>
      <c r="BI109" s="9"/>
      <c r="BJ109" s="9"/>
      <c r="BK109" s="9"/>
      <c r="BL109" s="9"/>
    </row>
    <row r="110" spans="59:64">
      <c r="BG110" s="9"/>
      <c r="BH110" s="9"/>
      <c r="BI110" s="9"/>
      <c r="BJ110" s="9"/>
      <c r="BK110" s="9"/>
      <c r="BL110" s="9"/>
    </row>
    <row r="111" spans="59:64">
      <c r="BG111" s="9"/>
      <c r="BH111" s="9"/>
      <c r="BI111" s="9"/>
      <c r="BJ111" s="9"/>
      <c r="BK111" s="9"/>
      <c r="BL111" s="9"/>
    </row>
    <row r="112" spans="59:64">
      <c r="BG112" s="9"/>
      <c r="BH112" s="9"/>
      <c r="BI112" s="9"/>
      <c r="BJ112" s="9"/>
      <c r="BK112" s="9"/>
      <c r="BL112" s="9"/>
    </row>
    <row r="113" spans="59:64">
      <c r="BG113" s="9"/>
      <c r="BH113" s="9"/>
      <c r="BI113" s="9"/>
      <c r="BJ113" s="9"/>
      <c r="BK113" s="9"/>
      <c r="BL113" s="9"/>
    </row>
    <row r="114" spans="59:64">
      <c r="BG114" s="9"/>
      <c r="BH114" s="9"/>
      <c r="BI114" s="9"/>
      <c r="BJ114" s="9"/>
      <c r="BK114" s="9"/>
      <c r="BL114" s="9"/>
    </row>
    <row r="115" spans="59:64">
      <c r="BG115" s="9"/>
      <c r="BH115" s="9"/>
      <c r="BI115" s="9"/>
      <c r="BJ115" s="9"/>
      <c r="BK115" s="9"/>
      <c r="BL115" s="9"/>
    </row>
    <row r="116" spans="59:64">
      <c r="BG116" s="9"/>
      <c r="BH116" s="9"/>
      <c r="BI116" s="9"/>
      <c r="BJ116" s="9"/>
      <c r="BK116" s="9"/>
      <c r="BL116" s="9"/>
    </row>
    <row r="117" spans="59:64">
      <c r="BG117" s="9"/>
      <c r="BH117" s="9"/>
      <c r="BI117" s="9"/>
      <c r="BJ117" s="9"/>
      <c r="BK117" s="9"/>
      <c r="BL117" s="9"/>
    </row>
    <row r="118" spans="59:64">
      <c r="BG118" s="9"/>
      <c r="BH118" s="9"/>
      <c r="BI118" s="9"/>
      <c r="BJ118" s="9"/>
      <c r="BK118" s="9"/>
      <c r="BL118" s="9"/>
    </row>
    <row r="119" spans="59:64">
      <c r="BG119" s="9"/>
      <c r="BH119" s="9"/>
      <c r="BI119" s="9"/>
      <c r="BJ119" s="9"/>
      <c r="BK119" s="9"/>
      <c r="BL119" s="9"/>
    </row>
    <row r="120" spans="59:64">
      <c r="BG120" s="9"/>
      <c r="BH120" s="9"/>
      <c r="BI120" s="9"/>
      <c r="BJ120" s="9"/>
      <c r="BK120" s="9"/>
      <c r="BL120" s="9"/>
    </row>
    <row r="121" spans="59:64">
      <c r="BG121" s="9"/>
      <c r="BH121" s="9"/>
      <c r="BI121" s="9"/>
      <c r="BJ121" s="9"/>
      <c r="BK121" s="9"/>
      <c r="BL121" s="9"/>
    </row>
    <row r="122" spans="59:64">
      <c r="BG122" s="9"/>
      <c r="BH122" s="9"/>
      <c r="BI122" s="9"/>
      <c r="BJ122" s="9"/>
      <c r="BK122" s="9"/>
      <c r="BL122" s="9"/>
    </row>
    <row r="123" spans="59:64">
      <c r="BG123" s="9"/>
      <c r="BH123" s="9"/>
      <c r="BI123" s="9"/>
      <c r="BJ123" s="9"/>
      <c r="BK123" s="9"/>
      <c r="BL123" s="9"/>
    </row>
    <row r="124" spans="59:64">
      <c r="BG124" s="9"/>
      <c r="BH124" s="9"/>
      <c r="BI124" s="9"/>
      <c r="BJ124" s="9"/>
      <c r="BK124" s="9"/>
      <c r="BL124" s="9"/>
    </row>
    <row r="125" spans="59:64">
      <c r="BG125" s="9"/>
      <c r="BH125" s="9"/>
      <c r="BI125" s="9"/>
      <c r="BJ125" s="9"/>
      <c r="BK125" s="9"/>
      <c r="BL125" s="9"/>
    </row>
    <row r="126" spans="59:64">
      <c r="BG126" s="9"/>
      <c r="BH126" s="9"/>
      <c r="BI126" s="9"/>
      <c r="BJ126" s="9"/>
      <c r="BK126" s="9"/>
      <c r="BL126" s="9"/>
    </row>
    <row r="127" spans="59:64">
      <c r="BG127" s="9"/>
      <c r="BH127" s="9"/>
      <c r="BI127" s="9"/>
      <c r="BJ127" s="9"/>
      <c r="BK127" s="9"/>
      <c r="BL127" s="9"/>
    </row>
    <row r="128" spans="59:64">
      <c r="BG128" s="9"/>
      <c r="BH128" s="9"/>
      <c r="BI128" s="9"/>
      <c r="BJ128" s="9"/>
      <c r="BK128" s="9"/>
      <c r="BL128" s="9"/>
    </row>
    <row r="129" spans="59:64">
      <c r="BG129" s="9"/>
      <c r="BH129" s="9"/>
      <c r="BI129" s="9"/>
      <c r="BJ129" s="9"/>
      <c r="BK129" s="9"/>
      <c r="BL129" s="9"/>
    </row>
    <row r="130" spans="59:64">
      <c r="BG130" s="9"/>
      <c r="BH130" s="9"/>
      <c r="BI130" s="9"/>
      <c r="BJ130" s="9"/>
      <c r="BK130" s="9"/>
      <c r="BL130" s="9"/>
    </row>
    <row r="131" spans="59:64">
      <c r="BG131" s="9"/>
      <c r="BH131" s="9"/>
      <c r="BI131" s="9"/>
      <c r="BJ131" s="9"/>
      <c r="BK131" s="9"/>
      <c r="BL131" s="9"/>
    </row>
    <row r="132" spans="59:64">
      <c r="BG132" s="9"/>
      <c r="BH132" s="9"/>
      <c r="BI132" s="9"/>
      <c r="BJ132" s="9"/>
      <c r="BK132" s="9"/>
      <c r="BL132" s="9"/>
    </row>
    <row r="133" spans="59:64">
      <c r="BG133" s="9"/>
      <c r="BH133" s="9"/>
      <c r="BI133" s="9"/>
      <c r="BJ133" s="9"/>
      <c r="BK133" s="9"/>
      <c r="BL133" s="9"/>
    </row>
    <row r="134" spans="59:64">
      <c r="BG134" s="9"/>
      <c r="BH134" s="9"/>
      <c r="BI134" s="9"/>
      <c r="BJ134" s="9"/>
      <c r="BK134" s="9"/>
      <c r="BL134" s="9"/>
    </row>
    <row r="135" spans="59:64">
      <c r="BG135" s="9"/>
      <c r="BH135" s="9"/>
      <c r="BI135" s="9"/>
      <c r="BJ135" s="9"/>
      <c r="BK135" s="9"/>
      <c r="BL135" s="9"/>
    </row>
    <row r="136" spans="59:64">
      <c r="BG136" s="9"/>
      <c r="BH136" s="9"/>
      <c r="BI136" s="9"/>
      <c r="BJ136" s="9"/>
      <c r="BK136" s="9"/>
      <c r="BL136" s="9"/>
    </row>
    <row r="137" spans="59:64">
      <c r="BG137" s="9"/>
      <c r="BH137" s="9"/>
      <c r="BI137" s="9"/>
      <c r="BJ137" s="9"/>
      <c r="BK137" s="9"/>
      <c r="BL137" s="9"/>
    </row>
    <row r="138" spans="59:64">
      <c r="BG138" s="9"/>
      <c r="BH138" s="9"/>
      <c r="BI138" s="9"/>
      <c r="BJ138" s="9"/>
      <c r="BK138" s="9"/>
      <c r="BL138" s="9"/>
    </row>
    <row r="139" spans="59:64">
      <c r="BG139" s="9"/>
      <c r="BH139" s="9"/>
      <c r="BI139" s="9"/>
      <c r="BJ139" s="9"/>
      <c r="BK139" s="9"/>
      <c r="BL139" s="9"/>
    </row>
    <row r="140" spans="59:64">
      <c r="BG140" s="9"/>
      <c r="BH140" s="9"/>
      <c r="BI140" s="9"/>
      <c r="BJ140" s="9"/>
      <c r="BK140" s="9"/>
      <c r="BL140" s="9"/>
    </row>
    <row r="141" spans="59:64">
      <c r="BG141" s="9"/>
      <c r="BH141" s="9"/>
      <c r="BI141" s="9"/>
      <c r="BJ141" s="9"/>
      <c r="BK141" s="9"/>
      <c r="BL141" s="9"/>
    </row>
    <row r="142" spans="59:64">
      <c r="BG142" s="9"/>
      <c r="BH142" s="9"/>
      <c r="BI142" s="9"/>
      <c r="BJ142" s="9"/>
      <c r="BK142" s="9"/>
      <c r="BL142" s="9"/>
    </row>
    <row r="143" spans="59:64">
      <c r="BG143" s="9"/>
      <c r="BH143" s="9"/>
      <c r="BI143" s="9"/>
      <c r="BJ143" s="9"/>
      <c r="BK143" s="9"/>
      <c r="BL143" s="9"/>
    </row>
    <row r="144" spans="59:64">
      <c r="BG144" s="9"/>
      <c r="BH144" s="9"/>
      <c r="BI144" s="9"/>
      <c r="BJ144" s="9"/>
      <c r="BK144" s="9"/>
      <c r="BL144" s="9"/>
    </row>
    <row r="145" spans="59:64">
      <c r="BG145" s="9"/>
      <c r="BH145" s="9"/>
      <c r="BI145" s="9"/>
      <c r="BJ145" s="9"/>
      <c r="BK145" s="9"/>
      <c r="BL145" s="9"/>
    </row>
    <row r="146" spans="59:64">
      <c r="BG146" s="9"/>
      <c r="BH146" s="9"/>
      <c r="BI146" s="9"/>
      <c r="BJ146" s="9"/>
      <c r="BK146" s="9"/>
      <c r="BL146" s="9"/>
    </row>
    <row r="147" spans="59:64">
      <c r="BG147" s="9"/>
      <c r="BH147" s="9"/>
      <c r="BI147" s="9"/>
      <c r="BJ147" s="9"/>
      <c r="BK147" s="9"/>
      <c r="BL147" s="9"/>
    </row>
    <row r="148" spans="59:64">
      <c r="BG148" s="9"/>
      <c r="BH148" s="9"/>
      <c r="BI148" s="9"/>
      <c r="BJ148" s="9"/>
      <c r="BK148" s="9"/>
      <c r="BL148" s="9"/>
    </row>
    <row r="149" spans="59:64">
      <c r="BG149" s="9"/>
      <c r="BH149" s="9"/>
      <c r="BI149" s="9"/>
      <c r="BJ149" s="9"/>
      <c r="BK149" s="9"/>
      <c r="BL149" s="9"/>
    </row>
    <row r="150" spans="59:64">
      <c r="BG150" s="9"/>
      <c r="BH150" s="9"/>
      <c r="BI150" s="9"/>
      <c r="BJ150" s="9"/>
      <c r="BK150" s="9"/>
      <c r="BL150" s="9"/>
    </row>
    <row r="151" spans="59:64">
      <c r="BG151" s="9"/>
      <c r="BH151" s="9"/>
      <c r="BI151" s="9"/>
      <c r="BJ151" s="9"/>
      <c r="BK151" s="9"/>
      <c r="BL151" s="9"/>
    </row>
    <row r="152" spans="59:64">
      <c r="BG152" s="9"/>
      <c r="BH152" s="9"/>
      <c r="BI152" s="9"/>
      <c r="BJ152" s="9"/>
      <c r="BK152" s="9"/>
      <c r="BL152" s="9"/>
    </row>
    <row r="153" spans="59:64">
      <c r="BH153" s="9"/>
      <c r="BI153" s="9"/>
      <c r="BJ153" s="9"/>
      <c r="BK153" s="9"/>
      <c r="BL153" s="9"/>
    </row>
    <row r="154" spans="59:64">
      <c r="BH154" s="9"/>
      <c r="BI154" s="9"/>
      <c r="BJ154" s="9"/>
      <c r="BK154" s="9"/>
      <c r="BL154" s="9"/>
    </row>
    <row r="158" spans="59:64">
      <c r="BH158" s="9"/>
      <c r="BI158" s="9"/>
    </row>
    <row r="164" spans="60:61">
      <c r="BH164" s="9"/>
      <c r="BI164" s="9"/>
    </row>
    <row r="170" spans="60:61">
      <c r="BH170" s="9"/>
      <c r="BI170" s="9"/>
    </row>
    <row r="176" spans="60:61">
      <c r="BH176" s="9"/>
      <c r="BI176" s="9"/>
    </row>
    <row r="182" spans="60:61">
      <c r="BH182" s="9"/>
      <c r="BI182" s="9"/>
    </row>
    <row r="188" spans="60:61">
      <c r="BH188" s="9"/>
      <c r="BI188" s="9"/>
    </row>
    <row r="194" spans="60:61">
      <c r="BH194" s="9"/>
      <c r="BI194" s="9"/>
    </row>
    <row r="200" spans="60:61">
      <c r="BH200" s="9"/>
      <c r="BI200" s="9"/>
    </row>
    <row r="206" spans="60:61">
      <c r="BH206" s="9"/>
      <c r="BI206" s="9"/>
    </row>
    <row r="212" spans="60:61">
      <c r="BH212" s="9"/>
      <c r="BI212" s="9"/>
    </row>
    <row r="218" spans="60:61">
      <c r="BH218" s="9"/>
      <c r="BI218" s="9"/>
    </row>
    <row r="224" spans="60:61">
      <c r="BH224" s="9"/>
      <c r="BI224" s="9"/>
    </row>
    <row r="230" spans="60:61">
      <c r="BH230" s="9"/>
      <c r="BI230" s="9"/>
    </row>
    <row r="236" spans="60:61">
      <c r="BH236" s="9"/>
      <c r="BI236" s="9"/>
    </row>
    <row r="242" spans="60:61">
      <c r="BH242" s="9"/>
      <c r="BI242" s="9"/>
    </row>
    <row r="248" spans="60:61">
      <c r="BH248" s="9"/>
      <c r="BI248" s="9"/>
    </row>
    <row r="254" spans="60:61">
      <c r="BH254" s="9"/>
      <c r="BI254" s="9"/>
    </row>
    <row r="260" spans="60:61">
      <c r="BH260" s="9"/>
      <c r="BI260" s="9"/>
    </row>
    <row r="266" spans="60:61">
      <c r="BH266" s="9"/>
      <c r="BI266" s="9"/>
    </row>
    <row r="272" spans="60:61">
      <c r="BH272" s="9"/>
      <c r="BI272" s="9"/>
    </row>
    <row r="278" spans="60:61">
      <c r="BH278" s="9"/>
      <c r="BI278" s="9"/>
    </row>
    <row r="284" spans="60:61">
      <c r="BH284" s="9"/>
      <c r="BI284" s="9"/>
    </row>
    <row r="290" spans="60:61">
      <c r="BH290" s="9"/>
      <c r="BI290" s="9"/>
    </row>
    <row r="296" spans="60:61">
      <c r="BH296" s="9"/>
      <c r="BI296" s="9"/>
    </row>
    <row r="302" spans="60:61">
      <c r="BH302" s="9"/>
      <c r="BI302" s="9"/>
    </row>
    <row r="308" spans="60:61">
      <c r="BH308" s="9"/>
      <c r="BI308" s="9"/>
    </row>
    <row r="314" spans="60:61">
      <c r="BH314" s="9"/>
      <c r="BI314" s="9"/>
    </row>
    <row r="320" spans="60:61">
      <c r="BH320" s="9"/>
      <c r="BI320" s="9"/>
    </row>
    <row r="326" spans="60:61">
      <c r="BH326" s="9"/>
      <c r="BI326" s="9"/>
    </row>
    <row r="332" spans="60:61">
      <c r="BH332" s="9"/>
      <c r="BI332" s="9"/>
    </row>
    <row r="338" spans="60:61">
      <c r="BH338" s="9"/>
      <c r="BI338" s="9"/>
    </row>
    <row r="344" spans="60:61">
      <c r="BH344" s="9"/>
      <c r="BI344" s="9"/>
    </row>
    <row r="350" spans="60:61">
      <c r="BH350" s="9"/>
      <c r="BI350" s="9"/>
    </row>
    <row r="356" spans="60:61">
      <c r="BH356" s="9"/>
      <c r="BI356" s="9"/>
    </row>
  </sheetData>
  <sheetProtection algorithmName="SHA-512" hashValue="v25zXQ/gtIzqpZ/GjgLL839AbhV4DlghZjkfjdfPvyWtKaTae11oBW2v5j0AjOOVkD19jhqT6oIsi8ZyNGzKXw==" saltValue="HHzz9pL51vsM3csc8rgUKQ==" spinCount="100000" sheet="1" objects="1" scenarios="1"/>
  <protectedRanges>
    <protectedRange sqref="AI5" name="区域1"/>
    <protectedRange sqref="J7 Q7 W7 AM34 AT34 AZ34" name="区域1_1"/>
  </protectedRanges>
  <mergeCells count="55">
    <mergeCell ref="A1:BE1"/>
    <mergeCell ref="A2:BE2"/>
    <mergeCell ref="B3:BD3"/>
    <mergeCell ref="B4:BD4"/>
    <mergeCell ref="B5:H5"/>
    <mergeCell ref="J5:AA5"/>
    <mergeCell ref="AC5:AJ5"/>
    <mergeCell ref="AK5:BD5"/>
    <mergeCell ref="B6:H6"/>
    <mergeCell ref="AC6:AJ6"/>
    <mergeCell ref="B7:H7"/>
    <mergeCell ref="J7:N7"/>
    <mergeCell ref="O7:P7"/>
    <mergeCell ref="Q7:S7"/>
    <mergeCell ref="T7:U7"/>
    <mergeCell ref="W7:Y7"/>
    <mergeCell ref="Z7:AA7"/>
    <mergeCell ref="AC7:AJ7"/>
    <mergeCell ref="B21:BD21"/>
    <mergeCell ref="AK7:AL7"/>
    <mergeCell ref="AM7:AR7"/>
    <mergeCell ref="AS7:AT7"/>
    <mergeCell ref="AU7:AZ7"/>
    <mergeCell ref="B8:H8"/>
    <mergeCell ref="J8:O8"/>
    <mergeCell ref="P8:T8"/>
    <mergeCell ref="U8:Z8"/>
    <mergeCell ref="AC8:AJ8"/>
    <mergeCell ref="B9:BE9"/>
    <mergeCell ref="B10:BD10"/>
    <mergeCell ref="B11:BD11"/>
    <mergeCell ref="B12:BE12"/>
    <mergeCell ref="B13:BD18"/>
    <mergeCell ref="BC34:BD34"/>
    <mergeCell ref="C22:K22"/>
    <mergeCell ref="T22:AH22"/>
    <mergeCell ref="C24:K24"/>
    <mergeCell ref="T24:AH24"/>
    <mergeCell ref="C26:K26"/>
    <mergeCell ref="C28:BD32"/>
    <mergeCell ref="AM34:AQ34"/>
    <mergeCell ref="AR34:AS34"/>
    <mergeCell ref="AT34:AV34"/>
    <mergeCell ref="AW34:AX34"/>
    <mergeCell ref="AZ34:BB34"/>
    <mergeCell ref="B38:H38"/>
    <mergeCell ref="B40:H40"/>
    <mergeCell ref="J40:AG40"/>
    <mergeCell ref="AU40:BD40"/>
    <mergeCell ref="AM35:AR35"/>
    <mergeCell ref="AS35:AW35"/>
    <mergeCell ref="AX35:BC35"/>
    <mergeCell ref="B37:H37"/>
    <mergeCell ref="J37:AJ37"/>
    <mergeCell ref="AR37:BD37"/>
  </mergeCells>
  <phoneticPr fontId="5"/>
  <conditionalFormatting sqref="J7:N7 Q7 T7:U7 W7 Z7:AA7">
    <cfRule type="cellIs" dxfId="1" priority="2" stopIfTrue="1" operator="equal">
      <formula>#REF!</formula>
    </cfRule>
  </conditionalFormatting>
  <conditionalFormatting sqref="AM34:AQ34 AT34 AW34:AX34 AZ34 BC34:BD34">
    <cfRule type="cellIs" dxfId="0" priority="1" stopIfTrue="1" operator="equal">
      <formula>#REF!</formula>
    </cfRule>
  </conditionalFormatting>
  <dataValidations count="2">
    <dataValidation type="list" showInputMessage="1" sqref="AK7:AL7" xr:uid="{00000000-0002-0000-0300-000000000000}">
      <formula1>"□,☑"</formula1>
    </dataValidation>
    <dataValidation type="list" showInputMessage="1" showErrorMessage="1" sqref="AS7:AT7" xr:uid="{00000000-0002-0000-0300-000001000000}">
      <formula1>"□,☑"</formula1>
    </dataValidation>
  </dataValidations>
  <pageMargins left="0.7" right="0.7" top="0.75" bottom="0.75" header="0.3" footer="0.3"/>
  <pageSetup paperSize="9" scale="92" orientation="portrait" r:id="rId1"/>
  <colBreaks count="1" manualBreakCount="1">
    <brk id="5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48"/>
  <sheetViews>
    <sheetView view="pageBreakPreview" zoomScaleNormal="112" zoomScaleSheetLayoutView="100" workbookViewId="0">
      <selection sqref="A1:BL1"/>
    </sheetView>
  </sheetViews>
  <sheetFormatPr defaultColWidth="8.75" defaultRowHeight="13.5" customHeight="1"/>
  <cols>
    <col min="1" max="64" width="1.25" style="39" customWidth="1"/>
    <col min="65" max="16384" width="8.75" style="39"/>
  </cols>
  <sheetData>
    <row r="1" spans="1:64" ht="19.899999999999999" customHeight="1">
      <c r="A1" s="588" t="s">
        <v>502</v>
      </c>
      <c r="B1" s="588"/>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row>
    <row r="2" spans="1:64" ht="12">
      <c r="A2" s="589" t="s">
        <v>503</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590"/>
      <c r="AK2" s="590"/>
      <c r="AL2" s="590"/>
      <c r="AM2" s="590"/>
      <c r="AN2" s="590"/>
      <c r="AO2" s="590"/>
      <c r="AP2" s="590"/>
      <c r="AQ2" s="590"/>
      <c r="AR2" s="590"/>
      <c r="AS2" s="590"/>
      <c r="AT2" s="590"/>
      <c r="AU2" s="590"/>
      <c r="AV2" s="590"/>
      <c r="AW2" s="590"/>
      <c r="AX2" s="590"/>
      <c r="AY2" s="590"/>
      <c r="AZ2" s="590"/>
      <c r="BA2" s="590"/>
      <c r="BB2" s="590"/>
      <c r="BC2" s="590"/>
      <c r="BD2" s="590"/>
      <c r="BE2" s="590"/>
      <c r="BF2" s="590"/>
      <c r="BG2" s="590"/>
      <c r="BH2" s="590"/>
      <c r="BI2" s="590"/>
      <c r="BJ2" s="590"/>
      <c r="BK2" s="590"/>
      <c r="BL2" s="590"/>
    </row>
    <row r="3" spans="1:64" s="41" customFormat="1" ht="9" customHeight="1">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Z3" s="42"/>
      <c r="BA3" s="42"/>
      <c r="BB3" s="42"/>
      <c r="BC3" s="42"/>
      <c r="BD3" s="42"/>
      <c r="BE3" s="42"/>
      <c r="BF3" s="42"/>
      <c r="BG3" s="42"/>
      <c r="BH3" s="43"/>
      <c r="BI3" s="42"/>
      <c r="BJ3" s="42"/>
      <c r="BK3" s="42"/>
      <c r="BL3" s="42"/>
    </row>
    <row r="4" spans="1:64" s="41" customFormat="1" ht="15.6" customHeight="1" thickBot="1">
      <c r="A4" s="556" t="s">
        <v>504</v>
      </c>
      <c r="B4" s="556"/>
      <c r="C4" s="556"/>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row>
    <row r="5" spans="1:64" s="41" customFormat="1" ht="11.45" customHeight="1">
      <c r="A5" s="557" t="s">
        <v>143</v>
      </c>
      <c r="B5" s="496"/>
      <c r="C5" s="496"/>
      <c r="D5" s="496"/>
      <c r="E5" s="496"/>
      <c r="F5" s="496"/>
      <c r="G5" s="496"/>
      <c r="H5" s="591"/>
      <c r="I5" s="495" t="s">
        <v>144</v>
      </c>
      <c r="J5" s="496"/>
      <c r="K5" s="496"/>
      <c r="L5" s="496"/>
      <c r="M5" s="496"/>
      <c r="N5" s="496"/>
      <c r="O5" s="496"/>
      <c r="P5" s="496"/>
      <c r="Q5" s="496"/>
      <c r="R5" s="496"/>
      <c r="S5" s="496"/>
      <c r="T5" s="496"/>
      <c r="U5" s="591"/>
      <c r="V5" s="495" t="s">
        <v>145</v>
      </c>
      <c r="W5" s="496"/>
      <c r="X5" s="496"/>
      <c r="Y5" s="496"/>
      <c r="Z5" s="496"/>
      <c r="AA5" s="496"/>
      <c r="AB5" s="496"/>
      <c r="AC5" s="496"/>
      <c r="AD5" s="496"/>
      <c r="AE5" s="496"/>
      <c r="AF5" s="496"/>
      <c r="AG5" s="496"/>
      <c r="AH5" s="496"/>
      <c r="AI5" s="496"/>
      <c r="AJ5" s="496"/>
      <c r="AK5" s="496"/>
      <c r="AL5" s="496"/>
      <c r="AM5" s="496"/>
      <c r="AN5" s="496"/>
      <c r="AO5" s="496"/>
      <c r="AP5" s="496"/>
      <c r="AQ5" s="496"/>
      <c r="AR5" s="591"/>
      <c r="AS5" s="529" t="s">
        <v>146</v>
      </c>
      <c r="AT5" s="530"/>
      <c r="AU5" s="530"/>
      <c r="AV5" s="530"/>
      <c r="AW5" s="530"/>
      <c r="AX5" s="530"/>
      <c r="AY5" s="530"/>
      <c r="AZ5" s="530"/>
      <c r="BA5" s="530"/>
      <c r="BB5" s="530"/>
      <c r="BC5" s="530"/>
      <c r="BD5" s="530"/>
      <c r="BE5" s="530"/>
      <c r="BF5" s="530"/>
      <c r="BG5" s="530"/>
      <c r="BH5" s="530"/>
      <c r="BI5" s="530"/>
      <c r="BJ5" s="530"/>
      <c r="BK5" s="530"/>
      <c r="BL5" s="531"/>
    </row>
    <row r="6" spans="1:64" s="41" customFormat="1" ht="11.25">
      <c r="A6" s="592"/>
      <c r="B6" s="593"/>
      <c r="C6" s="593"/>
      <c r="D6" s="593"/>
      <c r="E6" s="593"/>
      <c r="F6" s="593"/>
      <c r="G6" s="593"/>
      <c r="H6" s="594"/>
      <c r="I6" s="597"/>
      <c r="J6" s="593"/>
      <c r="K6" s="593"/>
      <c r="L6" s="593"/>
      <c r="M6" s="593"/>
      <c r="N6" s="593"/>
      <c r="O6" s="593"/>
      <c r="P6" s="593"/>
      <c r="Q6" s="593"/>
      <c r="R6" s="593"/>
      <c r="S6" s="593"/>
      <c r="T6" s="593"/>
      <c r="U6" s="594"/>
      <c r="V6" s="597"/>
      <c r="W6" s="593"/>
      <c r="X6" s="593"/>
      <c r="Y6" s="593"/>
      <c r="Z6" s="593"/>
      <c r="AA6" s="593"/>
      <c r="AB6" s="593"/>
      <c r="AC6" s="593"/>
      <c r="AD6" s="593"/>
      <c r="AE6" s="593"/>
      <c r="AF6" s="593"/>
      <c r="AG6" s="593"/>
      <c r="AH6" s="593"/>
      <c r="AI6" s="593"/>
      <c r="AJ6" s="593"/>
      <c r="AK6" s="593"/>
      <c r="AL6" s="593"/>
      <c r="AM6" s="593"/>
      <c r="AN6" s="593"/>
      <c r="AO6" s="593"/>
      <c r="AP6" s="593"/>
      <c r="AQ6" s="593"/>
      <c r="AR6" s="594"/>
      <c r="AS6" s="532" t="s">
        <v>149</v>
      </c>
      <c r="AT6" s="533"/>
      <c r="AU6" s="533"/>
      <c r="AV6" s="533"/>
      <c r="AW6" s="533"/>
      <c r="AX6" s="533"/>
      <c r="AY6" s="533"/>
      <c r="AZ6" s="533"/>
      <c r="BA6" s="533"/>
      <c r="BB6" s="534"/>
      <c r="BC6" s="532" t="s">
        <v>150</v>
      </c>
      <c r="BD6" s="533"/>
      <c r="BE6" s="533"/>
      <c r="BF6" s="533"/>
      <c r="BG6" s="533"/>
      <c r="BH6" s="533"/>
      <c r="BI6" s="533"/>
      <c r="BJ6" s="533"/>
      <c r="BK6" s="533"/>
      <c r="BL6" s="535"/>
    </row>
    <row r="7" spans="1:64" s="43" customFormat="1" ht="11.45" customHeight="1">
      <c r="A7" s="595"/>
      <c r="B7" s="499"/>
      <c r="C7" s="499"/>
      <c r="D7" s="499"/>
      <c r="E7" s="499"/>
      <c r="F7" s="499"/>
      <c r="G7" s="499"/>
      <c r="H7" s="596"/>
      <c r="I7" s="498"/>
      <c r="J7" s="499"/>
      <c r="K7" s="499"/>
      <c r="L7" s="499"/>
      <c r="M7" s="499"/>
      <c r="N7" s="499"/>
      <c r="O7" s="499"/>
      <c r="P7" s="499"/>
      <c r="Q7" s="499"/>
      <c r="R7" s="499"/>
      <c r="S7" s="499"/>
      <c r="T7" s="499"/>
      <c r="U7" s="596"/>
      <c r="V7" s="498"/>
      <c r="W7" s="499"/>
      <c r="X7" s="499"/>
      <c r="Y7" s="499"/>
      <c r="Z7" s="499"/>
      <c r="AA7" s="499"/>
      <c r="AB7" s="499"/>
      <c r="AC7" s="499"/>
      <c r="AD7" s="499"/>
      <c r="AE7" s="499"/>
      <c r="AF7" s="499"/>
      <c r="AG7" s="499"/>
      <c r="AH7" s="499"/>
      <c r="AI7" s="499"/>
      <c r="AJ7" s="499"/>
      <c r="AK7" s="499"/>
      <c r="AL7" s="499"/>
      <c r="AM7" s="499"/>
      <c r="AN7" s="499"/>
      <c r="AO7" s="499"/>
      <c r="AP7" s="499"/>
      <c r="AQ7" s="499"/>
      <c r="AR7" s="596"/>
      <c r="AS7" s="536" t="s">
        <v>48</v>
      </c>
      <c r="AT7" s="537"/>
      <c r="AU7" s="537"/>
      <c r="AV7" s="537"/>
      <c r="AW7" s="538"/>
      <c r="AX7" s="537" t="s">
        <v>49</v>
      </c>
      <c r="AY7" s="537"/>
      <c r="AZ7" s="537"/>
      <c r="BA7" s="537"/>
      <c r="BB7" s="539"/>
      <c r="BC7" s="536" t="s">
        <v>48</v>
      </c>
      <c r="BD7" s="537"/>
      <c r="BE7" s="537"/>
      <c r="BF7" s="537"/>
      <c r="BG7" s="538"/>
      <c r="BH7" s="537" t="s">
        <v>49</v>
      </c>
      <c r="BI7" s="537"/>
      <c r="BJ7" s="537"/>
      <c r="BK7" s="537"/>
      <c r="BL7" s="540"/>
    </row>
    <row r="8" spans="1:64" s="41" customFormat="1" ht="13.5" customHeight="1">
      <c r="A8" s="542"/>
      <c r="B8" s="543"/>
      <c r="C8" s="543"/>
      <c r="D8" s="543"/>
      <c r="E8" s="543"/>
      <c r="F8" s="543"/>
      <c r="G8" s="543"/>
      <c r="H8" s="544"/>
      <c r="I8" s="545"/>
      <c r="J8" s="546"/>
      <c r="K8" s="546"/>
      <c r="L8" s="546"/>
      <c r="M8" s="546"/>
      <c r="N8" s="546"/>
      <c r="O8" s="546"/>
      <c r="P8" s="546"/>
      <c r="Q8" s="546"/>
      <c r="R8" s="546"/>
      <c r="S8" s="546"/>
      <c r="T8" s="546"/>
      <c r="U8" s="547"/>
      <c r="V8" s="574"/>
      <c r="W8" s="575"/>
      <c r="X8" s="575"/>
      <c r="Y8" s="575"/>
      <c r="Z8" s="575"/>
      <c r="AA8" s="575"/>
      <c r="AB8" s="575"/>
      <c r="AC8" s="575"/>
      <c r="AD8" s="575"/>
      <c r="AE8" s="575"/>
      <c r="AF8" s="575"/>
      <c r="AG8" s="575"/>
      <c r="AH8" s="575"/>
      <c r="AI8" s="575"/>
      <c r="AJ8" s="575"/>
      <c r="AK8" s="575"/>
      <c r="AL8" s="575"/>
      <c r="AM8" s="575"/>
      <c r="AN8" s="575"/>
      <c r="AO8" s="575"/>
      <c r="AP8" s="575"/>
      <c r="AQ8" s="575"/>
      <c r="AR8" s="576"/>
      <c r="AS8" s="580"/>
      <c r="AT8" s="524"/>
      <c r="AU8" s="524"/>
      <c r="AV8" s="524"/>
      <c r="AW8" s="581"/>
      <c r="AX8" s="524"/>
      <c r="AY8" s="524"/>
      <c r="AZ8" s="524"/>
      <c r="BA8" s="524"/>
      <c r="BB8" s="525"/>
      <c r="BC8" s="580"/>
      <c r="BD8" s="524"/>
      <c r="BE8" s="524"/>
      <c r="BF8" s="524"/>
      <c r="BG8" s="581"/>
      <c r="BH8" s="524"/>
      <c r="BI8" s="524"/>
      <c r="BJ8" s="524"/>
      <c r="BK8" s="524"/>
      <c r="BL8" s="586"/>
    </row>
    <row r="9" spans="1:64" s="41" customFormat="1" ht="13.5" customHeight="1">
      <c r="A9" s="568" t="str">
        <f>IF(A8="小 学 校","ELEMENTARY SCHOOL",IF(A8="中 学 校","JUNIOR HIGH SCHOOL",IF(A8="高等学校","HIGH SCHOOL",IF(A8="専門学校・短大","TECHNICAL COLLEGE",IF(A8="大 　 学","COLLEGE/UNIVERSITY",IF(A8="その他","OTHERS",""))))))</f>
        <v/>
      </c>
      <c r="B9" s="569"/>
      <c r="C9" s="569"/>
      <c r="D9" s="569"/>
      <c r="E9" s="569"/>
      <c r="F9" s="569"/>
      <c r="G9" s="569"/>
      <c r="H9" s="570"/>
      <c r="I9" s="571"/>
      <c r="J9" s="572"/>
      <c r="K9" s="572"/>
      <c r="L9" s="572"/>
      <c r="M9" s="572"/>
      <c r="N9" s="572"/>
      <c r="O9" s="572"/>
      <c r="P9" s="572"/>
      <c r="Q9" s="572"/>
      <c r="R9" s="572"/>
      <c r="S9" s="572"/>
      <c r="T9" s="572"/>
      <c r="U9" s="573"/>
      <c r="V9" s="577"/>
      <c r="W9" s="578"/>
      <c r="X9" s="578"/>
      <c r="Y9" s="578"/>
      <c r="Z9" s="578"/>
      <c r="AA9" s="578"/>
      <c r="AB9" s="578"/>
      <c r="AC9" s="578"/>
      <c r="AD9" s="578"/>
      <c r="AE9" s="578"/>
      <c r="AF9" s="578"/>
      <c r="AG9" s="578"/>
      <c r="AH9" s="578"/>
      <c r="AI9" s="578"/>
      <c r="AJ9" s="578"/>
      <c r="AK9" s="578"/>
      <c r="AL9" s="578"/>
      <c r="AM9" s="578"/>
      <c r="AN9" s="578"/>
      <c r="AO9" s="578"/>
      <c r="AP9" s="578"/>
      <c r="AQ9" s="578"/>
      <c r="AR9" s="579"/>
      <c r="AS9" s="582"/>
      <c r="AT9" s="583"/>
      <c r="AU9" s="583"/>
      <c r="AV9" s="583"/>
      <c r="AW9" s="584"/>
      <c r="AX9" s="583"/>
      <c r="AY9" s="583"/>
      <c r="AZ9" s="583"/>
      <c r="BA9" s="583"/>
      <c r="BB9" s="585"/>
      <c r="BC9" s="582"/>
      <c r="BD9" s="583"/>
      <c r="BE9" s="583"/>
      <c r="BF9" s="583"/>
      <c r="BG9" s="584"/>
      <c r="BH9" s="583"/>
      <c r="BI9" s="583"/>
      <c r="BJ9" s="583"/>
      <c r="BK9" s="583"/>
      <c r="BL9" s="587"/>
    </row>
    <row r="10" spans="1:64" s="41" customFormat="1" ht="13.5" customHeight="1">
      <c r="A10" s="542"/>
      <c r="B10" s="543"/>
      <c r="C10" s="543"/>
      <c r="D10" s="543"/>
      <c r="E10" s="543"/>
      <c r="F10" s="543"/>
      <c r="G10" s="543"/>
      <c r="H10" s="544"/>
      <c r="I10" s="545"/>
      <c r="J10" s="546"/>
      <c r="K10" s="546"/>
      <c r="L10" s="546"/>
      <c r="M10" s="546"/>
      <c r="N10" s="546"/>
      <c r="O10" s="546"/>
      <c r="P10" s="546"/>
      <c r="Q10" s="546"/>
      <c r="R10" s="546"/>
      <c r="S10" s="546"/>
      <c r="T10" s="546"/>
      <c r="U10" s="547"/>
      <c r="V10" s="574"/>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6"/>
      <c r="AS10" s="580"/>
      <c r="AT10" s="524"/>
      <c r="AU10" s="524"/>
      <c r="AV10" s="524"/>
      <c r="AW10" s="581"/>
      <c r="AX10" s="524"/>
      <c r="AY10" s="524"/>
      <c r="AZ10" s="524"/>
      <c r="BA10" s="524"/>
      <c r="BB10" s="525"/>
      <c r="BC10" s="580"/>
      <c r="BD10" s="524"/>
      <c r="BE10" s="524"/>
      <c r="BF10" s="524"/>
      <c r="BG10" s="581"/>
      <c r="BH10" s="524"/>
      <c r="BI10" s="524"/>
      <c r="BJ10" s="524"/>
      <c r="BK10" s="524"/>
      <c r="BL10" s="586"/>
    </row>
    <row r="11" spans="1:64" s="41" customFormat="1" ht="13.5" customHeight="1">
      <c r="A11" s="568" t="str">
        <f>IF(A10="小 学 校","ELEMENTARY SCHOOL",IF(A10="中 学 校","JUNIOR HIGH SCHOOL",IF(A10="高等学校","HIGH SCHOOL",IF(A10="専門学校・短大","TECHNICAL COLLEGE",IF(A10="大 　 学","COLLEGE/UNIVERSITY",IF(A10="その他","OTHERS",""))))))</f>
        <v/>
      </c>
      <c r="B11" s="569"/>
      <c r="C11" s="569"/>
      <c r="D11" s="569"/>
      <c r="E11" s="569"/>
      <c r="F11" s="569"/>
      <c r="G11" s="569"/>
      <c r="H11" s="570"/>
      <c r="I11" s="571"/>
      <c r="J11" s="572"/>
      <c r="K11" s="572"/>
      <c r="L11" s="572"/>
      <c r="M11" s="572"/>
      <c r="N11" s="572"/>
      <c r="O11" s="572"/>
      <c r="P11" s="572"/>
      <c r="Q11" s="572"/>
      <c r="R11" s="572"/>
      <c r="S11" s="572"/>
      <c r="T11" s="572"/>
      <c r="U11" s="573"/>
      <c r="V11" s="577"/>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9"/>
      <c r="AS11" s="582"/>
      <c r="AT11" s="583"/>
      <c r="AU11" s="583"/>
      <c r="AV11" s="583"/>
      <c r="AW11" s="584"/>
      <c r="AX11" s="583"/>
      <c r="AY11" s="583"/>
      <c r="AZ11" s="583"/>
      <c r="BA11" s="583"/>
      <c r="BB11" s="585"/>
      <c r="BC11" s="582"/>
      <c r="BD11" s="583"/>
      <c r="BE11" s="583"/>
      <c r="BF11" s="583"/>
      <c r="BG11" s="584"/>
      <c r="BH11" s="583"/>
      <c r="BI11" s="583"/>
      <c r="BJ11" s="583"/>
      <c r="BK11" s="583"/>
      <c r="BL11" s="587"/>
    </row>
    <row r="12" spans="1:64" s="41" customFormat="1" ht="13.5" customHeight="1">
      <c r="A12" s="542"/>
      <c r="B12" s="543"/>
      <c r="C12" s="543"/>
      <c r="D12" s="543"/>
      <c r="E12" s="543"/>
      <c r="F12" s="543"/>
      <c r="G12" s="543"/>
      <c r="H12" s="544"/>
      <c r="I12" s="545"/>
      <c r="J12" s="546"/>
      <c r="K12" s="546"/>
      <c r="L12" s="546"/>
      <c r="M12" s="546"/>
      <c r="N12" s="546"/>
      <c r="O12" s="546"/>
      <c r="P12" s="546"/>
      <c r="Q12" s="546"/>
      <c r="R12" s="546"/>
      <c r="S12" s="546"/>
      <c r="T12" s="546"/>
      <c r="U12" s="547"/>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454"/>
      <c r="AT12" s="454"/>
      <c r="AU12" s="454"/>
      <c r="AV12" s="454"/>
      <c r="AW12" s="527"/>
      <c r="AX12" s="503"/>
      <c r="AY12" s="454"/>
      <c r="AZ12" s="454"/>
      <c r="BA12" s="454"/>
      <c r="BB12" s="454"/>
      <c r="BC12" s="454"/>
      <c r="BD12" s="454"/>
      <c r="BE12" s="454"/>
      <c r="BF12" s="454"/>
      <c r="BG12" s="527"/>
      <c r="BH12" s="503"/>
      <c r="BI12" s="454"/>
      <c r="BJ12" s="454"/>
      <c r="BK12" s="454"/>
      <c r="BL12" s="528"/>
    </row>
    <row r="13" spans="1:64" s="41" customFormat="1" ht="13.5" customHeight="1" thickBot="1">
      <c r="A13" s="553" t="str">
        <f>IF(A12="小 学 校","ELEMENTARY SCHOOL",IF(A12="中 学 校","JUNIOR HIGH SCHOOL",IF(A12="高等学校","HIGH SCHOOL",IF(A12="専門学校・短大","TECHNICAL COLLEGE",IF(A12="大 　 学","COLLEGE/UNIVERSITY",IF(A12="その他","OTHERS",""))))))</f>
        <v/>
      </c>
      <c r="B13" s="554"/>
      <c r="C13" s="554"/>
      <c r="D13" s="554"/>
      <c r="E13" s="554"/>
      <c r="F13" s="554"/>
      <c r="G13" s="554"/>
      <c r="H13" s="555"/>
      <c r="I13" s="548"/>
      <c r="J13" s="549"/>
      <c r="K13" s="549"/>
      <c r="L13" s="549"/>
      <c r="M13" s="549"/>
      <c r="N13" s="549"/>
      <c r="O13" s="549"/>
      <c r="P13" s="549"/>
      <c r="Q13" s="549"/>
      <c r="R13" s="549"/>
      <c r="S13" s="549"/>
      <c r="T13" s="549"/>
      <c r="U13" s="550"/>
      <c r="V13" s="552"/>
      <c r="W13" s="552"/>
      <c r="X13" s="552"/>
      <c r="Y13" s="552"/>
      <c r="Z13" s="552"/>
      <c r="AA13" s="552"/>
      <c r="AB13" s="552"/>
      <c r="AC13" s="552"/>
      <c r="AD13" s="552"/>
      <c r="AE13" s="552"/>
      <c r="AF13" s="552"/>
      <c r="AG13" s="552"/>
      <c r="AH13" s="552"/>
      <c r="AI13" s="552"/>
      <c r="AJ13" s="552"/>
      <c r="AK13" s="552"/>
      <c r="AL13" s="552"/>
      <c r="AM13" s="552"/>
      <c r="AN13" s="552"/>
      <c r="AO13" s="552"/>
      <c r="AP13" s="552"/>
      <c r="AQ13" s="552"/>
      <c r="AR13" s="552"/>
      <c r="AS13" s="466"/>
      <c r="AT13" s="466"/>
      <c r="AU13" s="466"/>
      <c r="AV13" s="466"/>
      <c r="AW13" s="521"/>
      <c r="AX13" s="479"/>
      <c r="AY13" s="466"/>
      <c r="AZ13" s="466"/>
      <c r="BA13" s="466"/>
      <c r="BB13" s="466"/>
      <c r="BC13" s="466"/>
      <c r="BD13" s="466"/>
      <c r="BE13" s="466"/>
      <c r="BF13" s="466"/>
      <c r="BG13" s="521"/>
      <c r="BH13" s="479"/>
      <c r="BI13" s="466"/>
      <c r="BJ13" s="466"/>
      <c r="BK13" s="466"/>
      <c r="BL13" s="522"/>
    </row>
    <row r="14" spans="1:64" s="41" customFormat="1" ht="9"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Z14" s="42"/>
      <c r="BA14" s="42"/>
      <c r="BB14" s="42"/>
      <c r="BC14" s="42"/>
      <c r="BD14" s="42"/>
      <c r="BE14" s="42"/>
      <c r="BF14" s="42"/>
      <c r="BG14" s="42"/>
      <c r="BH14" s="43"/>
      <c r="BI14" s="42"/>
      <c r="BJ14" s="42"/>
      <c r="BK14" s="42"/>
      <c r="BL14" s="42"/>
    </row>
    <row r="15" spans="1:64" s="41" customFormat="1" ht="15.6" customHeight="1" thickBot="1">
      <c r="A15" s="556" t="s">
        <v>505</v>
      </c>
      <c r="B15" s="556"/>
      <c r="C15" s="556"/>
      <c r="D15" s="556"/>
      <c r="E15" s="556"/>
      <c r="F15" s="556"/>
      <c r="G15" s="556"/>
      <c r="H15" s="556"/>
      <c r="I15" s="556"/>
      <c r="J15" s="556"/>
      <c r="K15" s="556"/>
      <c r="L15" s="556"/>
      <c r="M15" s="556"/>
      <c r="N15" s="556"/>
      <c r="O15" s="556"/>
      <c r="P15" s="556"/>
      <c r="Q15" s="556"/>
      <c r="R15" s="556"/>
      <c r="S15" s="556"/>
      <c r="T15" s="556"/>
      <c r="U15" s="556"/>
      <c r="V15" s="556"/>
      <c r="W15" s="556"/>
      <c r="X15" s="556"/>
      <c r="Y15" s="556"/>
      <c r="Z15" s="556"/>
      <c r="AA15" s="556"/>
      <c r="AB15" s="556"/>
      <c r="AC15" s="556"/>
      <c r="AD15" s="556"/>
      <c r="AE15" s="556"/>
      <c r="AF15" s="556"/>
      <c r="AG15" s="556"/>
      <c r="AH15" s="556"/>
      <c r="AI15" s="556"/>
      <c r="AJ15" s="556"/>
      <c r="AK15" s="556"/>
      <c r="AL15" s="556"/>
      <c r="AM15" s="556"/>
      <c r="AN15" s="556"/>
      <c r="AO15" s="556"/>
      <c r="AP15" s="556"/>
      <c r="AQ15" s="556"/>
      <c r="AR15" s="556"/>
      <c r="AS15" s="556"/>
      <c r="AT15" s="556"/>
      <c r="AU15" s="556"/>
      <c r="AV15" s="556"/>
      <c r="AW15" s="556"/>
      <c r="AX15" s="556"/>
      <c r="AY15" s="556"/>
      <c r="AZ15" s="556"/>
      <c r="BA15" s="556"/>
      <c r="BB15" s="556"/>
      <c r="BC15" s="556"/>
      <c r="BD15" s="556"/>
      <c r="BE15" s="556"/>
      <c r="BF15" s="556"/>
      <c r="BG15" s="556"/>
      <c r="BH15" s="556"/>
      <c r="BI15" s="556"/>
      <c r="BJ15" s="556"/>
      <c r="BK15" s="556"/>
      <c r="BL15" s="556"/>
    </row>
    <row r="16" spans="1:64" s="41" customFormat="1" ht="13.5" customHeight="1">
      <c r="A16" s="557" t="s">
        <v>200</v>
      </c>
      <c r="B16" s="558"/>
      <c r="C16" s="558"/>
      <c r="D16" s="558"/>
      <c r="E16" s="558"/>
      <c r="F16" s="558"/>
      <c r="G16" s="558"/>
      <c r="H16" s="558"/>
      <c r="I16" s="558"/>
      <c r="J16" s="558"/>
      <c r="K16" s="558"/>
      <c r="L16" s="558"/>
      <c r="M16" s="558"/>
      <c r="N16" s="558"/>
      <c r="O16" s="558"/>
      <c r="P16" s="558"/>
      <c r="Q16" s="558"/>
      <c r="R16" s="558"/>
      <c r="S16" s="558"/>
      <c r="T16" s="558"/>
      <c r="U16" s="559"/>
      <c r="V16" s="495" t="s">
        <v>201</v>
      </c>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9"/>
      <c r="AS16" s="564" t="s">
        <v>202</v>
      </c>
      <c r="AT16" s="565"/>
      <c r="AU16" s="565"/>
      <c r="AV16" s="565"/>
      <c r="AW16" s="565"/>
      <c r="AX16" s="565"/>
      <c r="AY16" s="565"/>
      <c r="AZ16" s="565"/>
      <c r="BA16" s="565"/>
      <c r="BB16" s="566"/>
      <c r="BC16" s="564" t="s">
        <v>203</v>
      </c>
      <c r="BD16" s="565"/>
      <c r="BE16" s="565"/>
      <c r="BF16" s="565"/>
      <c r="BG16" s="565"/>
      <c r="BH16" s="565"/>
      <c r="BI16" s="565"/>
      <c r="BJ16" s="565"/>
      <c r="BK16" s="565"/>
      <c r="BL16" s="567"/>
    </row>
    <row r="17" spans="1:64" s="44" customFormat="1" ht="13.5" customHeight="1">
      <c r="A17" s="560"/>
      <c r="B17" s="561"/>
      <c r="C17" s="561"/>
      <c r="D17" s="561"/>
      <c r="E17" s="561"/>
      <c r="F17" s="561"/>
      <c r="G17" s="561"/>
      <c r="H17" s="561"/>
      <c r="I17" s="561"/>
      <c r="J17" s="561"/>
      <c r="K17" s="561"/>
      <c r="L17" s="561"/>
      <c r="M17" s="561"/>
      <c r="N17" s="561"/>
      <c r="O17" s="561"/>
      <c r="P17" s="561"/>
      <c r="Q17" s="561"/>
      <c r="R17" s="561"/>
      <c r="S17" s="561"/>
      <c r="T17" s="561"/>
      <c r="U17" s="562"/>
      <c r="V17" s="563"/>
      <c r="W17" s="561"/>
      <c r="X17" s="561"/>
      <c r="Y17" s="561"/>
      <c r="Z17" s="561"/>
      <c r="AA17" s="561"/>
      <c r="AB17" s="561"/>
      <c r="AC17" s="561"/>
      <c r="AD17" s="561"/>
      <c r="AE17" s="561"/>
      <c r="AF17" s="561"/>
      <c r="AG17" s="561"/>
      <c r="AH17" s="561"/>
      <c r="AI17" s="561"/>
      <c r="AJ17" s="561"/>
      <c r="AK17" s="561"/>
      <c r="AL17" s="561"/>
      <c r="AM17" s="561"/>
      <c r="AN17" s="561"/>
      <c r="AO17" s="561"/>
      <c r="AP17" s="561"/>
      <c r="AQ17" s="561"/>
      <c r="AR17" s="562"/>
      <c r="AS17" s="536" t="s">
        <v>48</v>
      </c>
      <c r="AT17" s="537"/>
      <c r="AU17" s="537"/>
      <c r="AV17" s="537"/>
      <c r="AW17" s="538"/>
      <c r="AX17" s="537" t="s">
        <v>49</v>
      </c>
      <c r="AY17" s="537"/>
      <c r="AZ17" s="537"/>
      <c r="BA17" s="537"/>
      <c r="BB17" s="539"/>
      <c r="BC17" s="536" t="s">
        <v>48</v>
      </c>
      <c r="BD17" s="537"/>
      <c r="BE17" s="537"/>
      <c r="BF17" s="537"/>
      <c r="BG17" s="538"/>
      <c r="BH17" s="537" t="s">
        <v>49</v>
      </c>
      <c r="BI17" s="537"/>
      <c r="BJ17" s="537"/>
      <c r="BK17" s="537"/>
      <c r="BL17" s="540"/>
    </row>
    <row r="18" spans="1:64" s="44" customFormat="1" ht="18" customHeight="1">
      <c r="A18" s="523"/>
      <c r="B18" s="524"/>
      <c r="C18" s="524"/>
      <c r="D18" s="524"/>
      <c r="E18" s="524"/>
      <c r="F18" s="524"/>
      <c r="G18" s="524"/>
      <c r="H18" s="524"/>
      <c r="I18" s="524"/>
      <c r="J18" s="524"/>
      <c r="K18" s="524"/>
      <c r="L18" s="524"/>
      <c r="M18" s="524"/>
      <c r="N18" s="524"/>
      <c r="O18" s="524"/>
      <c r="P18" s="524"/>
      <c r="Q18" s="524"/>
      <c r="R18" s="524"/>
      <c r="S18" s="524"/>
      <c r="T18" s="524"/>
      <c r="U18" s="525"/>
      <c r="V18" s="526"/>
      <c r="W18" s="526"/>
      <c r="X18" s="526"/>
      <c r="Y18" s="526"/>
      <c r="Z18" s="526"/>
      <c r="AA18" s="526"/>
      <c r="AB18" s="526"/>
      <c r="AC18" s="526"/>
      <c r="AD18" s="526"/>
      <c r="AE18" s="526"/>
      <c r="AF18" s="526"/>
      <c r="AG18" s="526"/>
      <c r="AH18" s="526"/>
      <c r="AI18" s="526"/>
      <c r="AJ18" s="526"/>
      <c r="AK18" s="526"/>
      <c r="AL18" s="526"/>
      <c r="AM18" s="526"/>
      <c r="AN18" s="526"/>
      <c r="AO18" s="526"/>
      <c r="AP18" s="526"/>
      <c r="AQ18" s="526"/>
      <c r="AR18" s="526"/>
      <c r="AS18" s="454"/>
      <c r="AT18" s="454"/>
      <c r="AU18" s="454"/>
      <c r="AV18" s="454"/>
      <c r="AW18" s="527"/>
      <c r="AX18" s="503"/>
      <c r="AY18" s="454"/>
      <c r="AZ18" s="454"/>
      <c r="BA18" s="454"/>
      <c r="BB18" s="454"/>
      <c r="BC18" s="454"/>
      <c r="BD18" s="454"/>
      <c r="BE18" s="454"/>
      <c r="BF18" s="454"/>
      <c r="BG18" s="527"/>
      <c r="BH18" s="503"/>
      <c r="BI18" s="454"/>
      <c r="BJ18" s="454"/>
      <c r="BK18" s="454"/>
      <c r="BL18" s="528"/>
    </row>
    <row r="19" spans="1:64" s="44" customFormat="1" ht="18" customHeight="1">
      <c r="A19" s="523"/>
      <c r="B19" s="524"/>
      <c r="C19" s="524"/>
      <c r="D19" s="524"/>
      <c r="E19" s="524"/>
      <c r="F19" s="524"/>
      <c r="G19" s="524"/>
      <c r="H19" s="524"/>
      <c r="I19" s="524"/>
      <c r="J19" s="524"/>
      <c r="K19" s="524"/>
      <c r="L19" s="524"/>
      <c r="M19" s="524"/>
      <c r="N19" s="524"/>
      <c r="O19" s="524"/>
      <c r="P19" s="524"/>
      <c r="Q19" s="524"/>
      <c r="R19" s="524"/>
      <c r="S19" s="524"/>
      <c r="T19" s="524"/>
      <c r="U19" s="525"/>
      <c r="V19" s="526"/>
      <c r="W19" s="526"/>
      <c r="X19" s="526"/>
      <c r="Y19" s="526"/>
      <c r="Z19" s="526"/>
      <c r="AA19" s="526"/>
      <c r="AB19" s="526"/>
      <c r="AC19" s="526"/>
      <c r="AD19" s="526"/>
      <c r="AE19" s="526"/>
      <c r="AF19" s="526"/>
      <c r="AG19" s="526"/>
      <c r="AH19" s="526"/>
      <c r="AI19" s="526"/>
      <c r="AJ19" s="526"/>
      <c r="AK19" s="526"/>
      <c r="AL19" s="526"/>
      <c r="AM19" s="526"/>
      <c r="AN19" s="526"/>
      <c r="AO19" s="526"/>
      <c r="AP19" s="526"/>
      <c r="AQ19" s="526"/>
      <c r="AR19" s="526"/>
      <c r="AS19" s="454"/>
      <c r="AT19" s="454"/>
      <c r="AU19" s="454"/>
      <c r="AV19" s="454"/>
      <c r="AW19" s="527"/>
      <c r="AX19" s="503"/>
      <c r="AY19" s="454"/>
      <c r="AZ19" s="454"/>
      <c r="BA19" s="454"/>
      <c r="BB19" s="454"/>
      <c r="BC19" s="454"/>
      <c r="BD19" s="454"/>
      <c r="BE19" s="454"/>
      <c r="BF19" s="454"/>
      <c r="BG19" s="527"/>
      <c r="BH19" s="503"/>
      <c r="BI19" s="454"/>
      <c r="BJ19" s="454"/>
      <c r="BK19" s="454"/>
      <c r="BL19" s="528"/>
    </row>
    <row r="20" spans="1:64" s="44" customFormat="1" ht="18" customHeight="1" thickBot="1">
      <c r="A20" s="477"/>
      <c r="B20" s="478"/>
      <c r="C20" s="478"/>
      <c r="D20" s="478"/>
      <c r="E20" s="478"/>
      <c r="F20" s="478"/>
      <c r="G20" s="478"/>
      <c r="H20" s="478"/>
      <c r="I20" s="478"/>
      <c r="J20" s="478"/>
      <c r="K20" s="478"/>
      <c r="L20" s="478"/>
      <c r="M20" s="478"/>
      <c r="N20" s="478"/>
      <c r="O20" s="478"/>
      <c r="P20" s="478"/>
      <c r="Q20" s="478"/>
      <c r="R20" s="478"/>
      <c r="S20" s="478"/>
      <c r="T20" s="478"/>
      <c r="U20" s="479"/>
      <c r="V20" s="541"/>
      <c r="W20" s="541"/>
      <c r="X20" s="541"/>
      <c r="Y20" s="541"/>
      <c r="Z20" s="541"/>
      <c r="AA20" s="541"/>
      <c r="AB20" s="541"/>
      <c r="AC20" s="541"/>
      <c r="AD20" s="541"/>
      <c r="AE20" s="541"/>
      <c r="AF20" s="541"/>
      <c r="AG20" s="541"/>
      <c r="AH20" s="541"/>
      <c r="AI20" s="541"/>
      <c r="AJ20" s="541"/>
      <c r="AK20" s="541"/>
      <c r="AL20" s="541"/>
      <c r="AM20" s="541"/>
      <c r="AN20" s="541"/>
      <c r="AO20" s="541"/>
      <c r="AP20" s="541"/>
      <c r="AQ20" s="541"/>
      <c r="AR20" s="541"/>
      <c r="AS20" s="466"/>
      <c r="AT20" s="466"/>
      <c r="AU20" s="466"/>
      <c r="AV20" s="466"/>
      <c r="AW20" s="521"/>
      <c r="AX20" s="479"/>
      <c r="AY20" s="466"/>
      <c r="AZ20" s="466"/>
      <c r="BA20" s="466"/>
      <c r="BB20" s="466"/>
      <c r="BC20" s="466"/>
      <c r="BD20" s="466"/>
      <c r="BE20" s="466"/>
      <c r="BF20" s="466"/>
      <c r="BG20" s="521"/>
      <c r="BH20" s="479"/>
      <c r="BI20" s="466"/>
      <c r="BJ20" s="466"/>
      <c r="BK20" s="466"/>
      <c r="BL20" s="522"/>
    </row>
    <row r="21" spans="1:64" s="41" customFormat="1" ht="9" customHeight="1">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Z21" s="42"/>
      <c r="BA21" s="42"/>
      <c r="BB21" s="42"/>
      <c r="BC21" s="42"/>
      <c r="BD21" s="42"/>
      <c r="BE21" s="42"/>
      <c r="BF21" s="42"/>
      <c r="BG21" s="42"/>
      <c r="BH21" s="43"/>
      <c r="BI21" s="42"/>
      <c r="BJ21" s="42"/>
      <c r="BK21" s="42"/>
      <c r="BL21" s="42"/>
    </row>
    <row r="22" spans="1:64" ht="15.6" customHeight="1" thickBot="1">
      <c r="A22" s="481" t="s">
        <v>506</v>
      </c>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481"/>
      <c r="AY22" s="481"/>
      <c r="AZ22" s="481"/>
      <c r="BA22" s="481"/>
      <c r="BB22" s="481"/>
      <c r="BC22" s="481"/>
      <c r="BD22" s="481"/>
      <c r="BE22" s="481"/>
      <c r="BF22" s="481"/>
      <c r="BG22" s="481"/>
      <c r="BH22" s="481"/>
      <c r="BI22" s="481"/>
      <c r="BJ22" s="481"/>
      <c r="BK22" s="481"/>
      <c r="BL22" s="481"/>
    </row>
    <row r="23" spans="1:64" ht="13.5" customHeight="1">
      <c r="A23" s="482" t="s">
        <v>217</v>
      </c>
      <c r="B23" s="483"/>
      <c r="C23" s="483"/>
      <c r="D23" s="483"/>
      <c r="E23" s="483"/>
      <c r="F23" s="483"/>
      <c r="G23" s="483"/>
      <c r="H23" s="483"/>
      <c r="I23" s="483"/>
      <c r="J23" s="483"/>
      <c r="K23" s="483"/>
      <c r="L23" s="483"/>
      <c r="M23" s="483"/>
      <c r="N23" s="483"/>
      <c r="O23" s="483"/>
      <c r="P23" s="483"/>
      <c r="Q23" s="483"/>
      <c r="R23" s="483"/>
      <c r="S23" s="483"/>
      <c r="T23" s="483"/>
      <c r="U23" s="484"/>
      <c r="V23" s="488" t="s">
        <v>218</v>
      </c>
      <c r="W23" s="483"/>
      <c r="X23" s="483"/>
      <c r="Y23" s="483"/>
      <c r="Z23" s="483"/>
      <c r="AA23" s="483"/>
      <c r="AB23" s="483"/>
      <c r="AC23" s="483"/>
      <c r="AD23" s="483"/>
      <c r="AE23" s="483"/>
      <c r="AF23" s="483"/>
      <c r="AG23" s="483"/>
      <c r="AH23" s="483"/>
      <c r="AI23" s="483"/>
      <c r="AJ23" s="483"/>
      <c r="AK23" s="483"/>
      <c r="AL23" s="483"/>
      <c r="AM23" s="483"/>
      <c r="AN23" s="483"/>
      <c r="AO23" s="483"/>
      <c r="AP23" s="483"/>
      <c r="AQ23" s="483"/>
      <c r="AR23" s="484"/>
      <c r="AS23" s="529" t="s">
        <v>146</v>
      </c>
      <c r="AT23" s="530"/>
      <c r="AU23" s="530"/>
      <c r="AV23" s="530"/>
      <c r="AW23" s="530"/>
      <c r="AX23" s="530"/>
      <c r="AY23" s="530"/>
      <c r="AZ23" s="530"/>
      <c r="BA23" s="530"/>
      <c r="BB23" s="530"/>
      <c r="BC23" s="530"/>
      <c r="BD23" s="530"/>
      <c r="BE23" s="530"/>
      <c r="BF23" s="530"/>
      <c r="BG23" s="530"/>
      <c r="BH23" s="530"/>
      <c r="BI23" s="530"/>
      <c r="BJ23" s="530"/>
      <c r="BK23" s="530"/>
      <c r="BL23" s="531"/>
    </row>
    <row r="24" spans="1:64" ht="13.5" customHeight="1">
      <c r="A24" s="485"/>
      <c r="B24" s="486"/>
      <c r="C24" s="486"/>
      <c r="D24" s="486"/>
      <c r="E24" s="486"/>
      <c r="F24" s="486"/>
      <c r="G24" s="486"/>
      <c r="H24" s="486"/>
      <c r="I24" s="486"/>
      <c r="J24" s="486"/>
      <c r="K24" s="486"/>
      <c r="L24" s="486"/>
      <c r="M24" s="486"/>
      <c r="N24" s="486"/>
      <c r="O24" s="486"/>
      <c r="P24" s="486"/>
      <c r="Q24" s="486"/>
      <c r="R24" s="486"/>
      <c r="S24" s="486"/>
      <c r="T24" s="486"/>
      <c r="U24" s="487"/>
      <c r="V24" s="489"/>
      <c r="W24" s="486"/>
      <c r="X24" s="486"/>
      <c r="Y24" s="486"/>
      <c r="Z24" s="486"/>
      <c r="AA24" s="486"/>
      <c r="AB24" s="486"/>
      <c r="AC24" s="486"/>
      <c r="AD24" s="486"/>
      <c r="AE24" s="486"/>
      <c r="AF24" s="486"/>
      <c r="AG24" s="486"/>
      <c r="AH24" s="486"/>
      <c r="AI24" s="486"/>
      <c r="AJ24" s="486"/>
      <c r="AK24" s="486"/>
      <c r="AL24" s="486"/>
      <c r="AM24" s="486"/>
      <c r="AN24" s="486"/>
      <c r="AO24" s="486"/>
      <c r="AP24" s="486"/>
      <c r="AQ24" s="486"/>
      <c r="AR24" s="487"/>
      <c r="AS24" s="532" t="s">
        <v>149</v>
      </c>
      <c r="AT24" s="533"/>
      <c r="AU24" s="533"/>
      <c r="AV24" s="533"/>
      <c r="AW24" s="533"/>
      <c r="AX24" s="533"/>
      <c r="AY24" s="533"/>
      <c r="AZ24" s="533"/>
      <c r="BA24" s="533"/>
      <c r="BB24" s="534"/>
      <c r="BC24" s="532" t="s">
        <v>150</v>
      </c>
      <c r="BD24" s="533"/>
      <c r="BE24" s="533"/>
      <c r="BF24" s="533"/>
      <c r="BG24" s="533"/>
      <c r="BH24" s="533"/>
      <c r="BI24" s="533"/>
      <c r="BJ24" s="533"/>
      <c r="BK24" s="533"/>
      <c r="BL24" s="535"/>
    </row>
    <row r="25" spans="1:64" ht="13.15" customHeight="1">
      <c r="A25" s="506"/>
      <c r="B25" s="507"/>
      <c r="C25" s="507"/>
      <c r="D25" s="507"/>
      <c r="E25" s="507"/>
      <c r="F25" s="507"/>
      <c r="G25" s="507"/>
      <c r="H25" s="507"/>
      <c r="I25" s="507"/>
      <c r="J25" s="507"/>
      <c r="K25" s="507"/>
      <c r="L25" s="507"/>
      <c r="M25" s="507"/>
      <c r="N25" s="507"/>
      <c r="O25" s="507"/>
      <c r="P25" s="507"/>
      <c r="Q25" s="507"/>
      <c r="R25" s="507"/>
      <c r="S25" s="507"/>
      <c r="T25" s="507"/>
      <c r="U25" s="508"/>
      <c r="V25" s="509"/>
      <c r="W25" s="507"/>
      <c r="X25" s="507"/>
      <c r="Y25" s="507"/>
      <c r="Z25" s="507"/>
      <c r="AA25" s="507"/>
      <c r="AB25" s="507"/>
      <c r="AC25" s="507"/>
      <c r="AD25" s="507"/>
      <c r="AE25" s="507"/>
      <c r="AF25" s="507"/>
      <c r="AG25" s="507"/>
      <c r="AH25" s="507"/>
      <c r="AI25" s="507"/>
      <c r="AJ25" s="507"/>
      <c r="AK25" s="507"/>
      <c r="AL25" s="507"/>
      <c r="AM25" s="507"/>
      <c r="AN25" s="507"/>
      <c r="AO25" s="507"/>
      <c r="AP25" s="507"/>
      <c r="AQ25" s="507"/>
      <c r="AR25" s="508"/>
      <c r="AS25" s="536" t="s">
        <v>48</v>
      </c>
      <c r="AT25" s="537"/>
      <c r="AU25" s="537"/>
      <c r="AV25" s="537"/>
      <c r="AW25" s="538"/>
      <c r="AX25" s="537" t="s">
        <v>49</v>
      </c>
      <c r="AY25" s="537"/>
      <c r="AZ25" s="537"/>
      <c r="BA25" s="537"/>
      <c r="BB25" s="539"/>
      <c r="BC25" s="536" t="s">
        <v>48</v>
      </c>
      <c r="BD25" s="537"/>
      <c r="BE25" s="537"/>
      <c r="BF25" s="537"/>
      <c r="BG25" s="538"/>
      <c r="BH25" s="537" t="s">
        <v>49</v>
      </c>
      <c r="BI25" s="537"/>
      <c r="BJ25" s="537"/>
      <c r="BK25" s="537"/>
      <c r="BL25" s="540"/>
    </row>
    <row r="26" spans="1:64" ht="18" customHeight="1">
      <c r="A26" s="523"/>
      <c r="B26" s="524"/>
      <c r="C26" s="524"/>
      <c r="D26" s="524"/>
      <c r="E26" s="524"/>
      <c r="F26" s="524"/>
      <c r="G26" s="524"/>
      <c r="H26" s="524"/>
      <c r="I26" s="524"/>
      <c r="J26" s="524"/>
      <c r="K26" s="524"/>
      <c r="L26" s="524"/>
      <c r="M26" s="524"/>
      <c r="N26" s="524"/>
      <c r="O26" s="524"/>
      <c r="P26" s="524"/>
      <c r="Q26" s="524"/>
      <c r="R26" s="524"/>
      <c r="S26" s="524"/>
      <c r="T26" s="524"/>
      <c r="U26" s="525"/>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454"/>
      <c r="AT26" s="454"/>
      <c r="AU26" s="454"/>
      <c r="AV26" s="454"/>
      <c r="AW26" s="527"/>
      <c r="AX26" s="503"/>
      <c r="AY26" s="454"/>
      <c r="AZ26" s="454"/>
      <c r="BA26" s="454"/>
      <c r="BB26" s="454"/>
      <c r="BC26" s="454"/>
      <c r="BD26" s="454"/>
      <c r="BE26" s="454"/>
      <c r="BF26" s="454"/>
      <c r="BG26" s="527"/>
      <c r="BH26" s="503"/>
      <c r="BI26" s="454"/>
      <c r="BJ26" s="454"/>
      <c r="BK26" s="454"/>
      <c r="BL26" s="528"/>
    </row>
    <row r="27" spans="1:64" ht="18" customHeight="1" thickBot="1">
      <c r="A27" s="477"/>
      <c r="B27" s="478"/>
      <c r="C27" s="478"/>
      <c r="D27" s="478"/>
      <c r="E27" s="478"/>
      <c r="F27" s="478"/>
      <c r="G27" s="478"/>
      <c r="H27" s="478"/>
      <c r="I27" s="478"/>
      <c r="J27" s="478"/>
      <c r="K27" s="478"/>
      <c r="L27" s="478"/>
      <c r="M27" s="478"/>
      <c r="N27" s="478"/>
      <c r="O27" s="478"/>
      <c r="P27" s="478"/>
      <c r="Q27" s="478"/>
      <c r="R27" s="478"/>
      <c r="S27" s="478"/>
      <c r="T27" s="478"/>
      <c r="U27" s="479"/>
      <c r="V27" s="517"/>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9"/>
      <c r="AS27" s="472"/>
      <c r="AT27" s="478"/>
      <c r="AU27" s="478"/>
      <c r="AV27" s="478"/>
      <c r="AW27" s="520"/>
      <c r="AX27" s="478"/>
      <c r="AY27" s="478"/>
      <c r="AZ27" s="478"/>
      <c r="BA27" s="478"/>
      <c r="BB27" s="479"/>
      <c r="BC27" s="466"/>
      <c r="BD27" s="466"/>
      <c r="BE27" s="466"/>
      <c r="BF27" s="466"/>
      <c r="BG27" s="521"/>
      <c r="BH27" s="479"/>
      <c r="BI27" s="466"/>
      <c r="BJ27" s="466"/>
      <c r="BK27" s="466"/>
      <c r="BL27" s="522"/>
    </row>
    <row r="28" spans="1:64" ht="10.15" customHeight="1"/>
    <row r="29" spans="1:64" ht="13.5" customHeight="1" thickBot="1">
      <c r="A29" s="481" t="s">
        <v>507</v>
      </c>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1"/>
    </row>
    <row r="30" spans="1:64" ht="13.5" customHeight="1">
      <c r="A30" s="482" t="s">
        <v>387</v>
      </c>
      <c r="B30" s="483"/>
      <c r="C30" s="483"/>
      <c r="D30" s="483"/>
      <c r="E30" s="483"/>
      <c r="F30" s="483"/>
      <c r="G30" s="483"/>
      <c r="H30" s="483"/>
      <c r="I30" s="483"/>
      <c r="J30" s="483"/>
      <c r="K30" s="483"/>
      <c r="L30" s="483"/>
      <c r="M30" s="483"/>
      <c r="N30" s="483"/>
      <c r="O30" s="483"/>
      <c r="P30" s="484"/>
      <c r="Q30" s="488" t="s">
        <v>508</v>
      </c>
      <c r="R30" s="483"/>
      <c r="S30" s="483"/>
      <c r="T30" s="483"/>
      <c r="U30" s="483"/>
      <c r="V30" s="483"/>
      <c r="W30" s="483"/>
      <c r="X30" s="483"/>
      <c r="Y30" s="483"/>
      <c r="Z30" s="483"/>
      <c r="AA30" s="483"/>
      <c r="AB30" s="483"/>
      <c r="AC30" s="483"/>
      <c r="AD30" s="483"/>
      <c r="AE30" s="483"/>
      <c r="AF30" s="484"/>
      <c r="AG30" s="488" t="s">
        <v>389</v>
      </c>
      <c r="AH30" s="483"/>
      <c r="AI30" s="483"/>
      <c r="AJ30" s="483"/>
      <c r="AK30" s="483"/>
      <c r="AL30" s="483"/>
      <c r="AM30" s="483"/>
      <c r="AN30" s="483"/>
      <c r="AO30" s="483"/>
      <c r="AP30" s="483"/>
      <c r="AQ30" s="483"/>
      <c r="AR30" s="483"/>
      <c r="AS30" s="483"/>
      <c r="AT30" s="483"/>
      <c r="AU30" s="483"/>
      <c r="AV30" s="484"/>
      <c r="AW30" s="488" t="s">
        <v>81</v>
      </c>
      <c r="AX30" s="483"/>
      <c r="AY30" s="483"/>
      <c r="AZ30" s="483"/>
      <c r="BA30" s="483"/>
      <c r="BB30" s="483"/>
      <c r="BC30" s="483"/>
      <c r="BD30" s="483"/>
      <c r="BE30" s="483"/>
      <c r="BF30" s="483"/>
      <c r="BG30" s="483"/>
      <c r="BH30" s="483"/>
      <c r="BI30" s="483"/>
      <c r="BJ30" s="483"/>
      <c r="BK30" s="483"/>
      <c r="BL30" s="514"/>
    </row>
    <row r="31" spans="1:64" ht="13.5" customHeight="1">
      <c r="A31" s="506"/>
      <c r="B31" s="507"/>
      <c r="C31" s="507"/>
      <c r="D31" s="507"/>
      <c r="E31" s="507"/>
      <c r="F31" s="507"/>
      <c r="G31" s="507"/>
      <c r="H31" s="507"/>
      <c r="I31" s="507"/>
      <c r="J31" s="507"/>
      <c r="K31" s="507"/>
      <c r="L31" s="507"/>
      <c r="M31" s="507"/>
      <c r="N31" s="507"/>
      <c r="O31" s="507"/>
      <c r="P31" s="508"/>
      <c r="Q31" s="509"/>
      <c r="R31" s="507"/>
      <c r="S31" s="507"/>
      <c r="T31" s="507"/>
      <c r="U31" s="507"/>
      <c r="V31" s="507"/>
      <c r="W31" s="507"/>
      <c r="X31" s="507"/>
      <c r="Y31" s="507"/>
      <c r="Z31" s="507"/>
      <c r="AA31" s="507"/>
      <c r="AB31" s="507"/>
      <c r="AC31" s="507"/>
      <c r="AD31" s="507"/>
      <c r="AE31" s="507"/>
      <c r="AF31" s="508"/>
      <c r="AG31" s="509"/>
      <c r="AH31" s="507"/>
      <c r="AI31" s="507"/>
      <c r="AJ31" s="507"/>
      <c r="AK31" s="507"/>
      <c r="AL31" s="507"/>
      <c r="AM31" s="507"/>
      <c r="AN31" s="507"/>
      <c r="AO31" s="507"/>
      <c r="AP31" s="507"/>
      <c r="AQ31" s="507"/>
      <c r="AR31" s="507"/>
      <c r="AS31" s="507"/>
      <c r="AT31" s="507"/>
      <c r="AU31" s="507"/>
      <c r="AV31" s="508"/>
      <c r="AW31" s="509"/>
      <c r="AX31" s="507"/>
      <c r="AY31" s="507"/>
      <c r="AZ31" s="507"/>
      <c r="BA31" s="507"/>
      <c r="BB31" s="507"/>
      <c r="BC31" s="507"/>
      <c r="BD31" s="507"/>
      <c r="BE31" s="507"/>
      <c r="BF31" s="507"/>
      <c r="BG31" s="507"/>
      <c r="BH31" s="507"/>
      <c r="BI31" s="507"/>
      <c r="BJ31" s="507"/>
      <c r="BK31" s="507"/>
      <c r="BL31" s="515"/>
    </row>
    <row r="32" spans="1:64" ht="18" customHeight="1">
      <c r="A32" s="516"/>
      <c r="B32" s="456"/>
      <c r="C32" s="456"/>
      <c r="D32" s="456"/>
      <c r="E32" s="456"/>
      <c r="F32" s="456"/>
      <c r="G32" s="456"/>
      <c r="H32" s="456"/>
      <c r="I32" s="456"/>
      <c r="J32" s="456"/>
      <c r="K32" s="456"/>
      <c r="L32" s="456"/>
      <c r="M32" s="456"/>
      <c r="N32" s="456"/>
      <c r="O32" s="456"/>
      <c r="P32" s="457"/>
      <c r="Q32" s="455"/>
      <c r="R32" s="456"/>
      <c r="S32" s="456"/>
      <c r="T32" s="456"/>
      <c r="U32" s="456"/>
      <c r="V32" s="456"/>
      <c r="W32" s="456"/>
      <c r="X32" s="456"/>
      <c r="Y32" s="456"/>
      <c r="Z32" s="456"/>
      <c r="AA32" s="456"/>
      <c r="AB32" s="456"/>
      <c r="AC32" s="456"/>
      <c r="AD32" s="456"/>
      <c r="AE32" s="456"/>
      <c r="AF32" s="457"/>
      <c r="AG32" s="460"/>
      <c r="AH32" s="502"/>
      <c r="AI32" s="502"/>
      <c r="AJ32" s="502"/>
      <c r="AK32" s="502"/>
      <c r="AL32" s="502"/>
      <c r="AM32" s="502"/>
      <c r="AN32" s="502"/>
      <c r="AO32" s="502"/>
      <c r="AP32" s="502"/>
      <c r="AQ32" s="502"/>
      <c r="AR32" s="502"/>
      <c r="AS32" s="502"/>
      <c r="AT32" s="502"/>
      <c r="AU32" s="502"/>
      <c r="AV32" s="503"/>
      <c r="AW32" s="460"/>
      <c r="AX32" s="502"/>
      <c r="AY32" s="502"/>
      <c r="AZ32" s="502"/>
      <c r="BA32" s="502"/>
      <c r="BB32" s="502"/>
      <c r="BC32" s="502"/>
      <c r="BD32" s="502"/>
      <c r="BE32" s="502"/>
      <c r="BF32" s="502"/>
      <c r="BG32" s="502"/>
      <c r="BH32" s="502"/>
      <c r="BI32" s="502"/>
      <c r="BJ32" s="502"/>
      <c r="BK32" s="502"/>
      <c r="BL32" s="504"/>
    </row>
    <row r="33" spans="1:64" ht="18" customHeight="1" thickBot="1">
      <c r="A33" s="505"/>
      <c r="B33" s="468"/>
      <c r="C33" s="468"/>
      <c r="D33" s="468"/>
      <c r="E33" s="468"/>
      <c r="F33" s="468"/>
      <c r="G33" s="468"/>
      <c r="H33" s="468"/>
      <c r="I33" s="468"/>
      <c r="J33" s="468"/>
      <c r="K33" s="468"/>
      <c r="L33" s="468"/>
      <c r="M33" s="468"/>
      <c r="N33" s="468"/>
      <c r="O33" s="468"/>
      <c r="P33" s="469"/>
      <c r="Q33" s="467"/>
      <c r="R33" s="468"/>
      <c r="S33" s="468"/>
      <c r="T33" s="468"/>
      <c r="U33" s="468"/>
      <c r="V33" s="468"/>
      <c r="W33" s="468"/>
      <c r="X33" s="468"/>
      <c r="Y33" s="468"/>
      <c r="Z33" s="468"/>
      <c r="AA33" s="468"/>
      <c r="AB33" s="468"/>
      <c r="AC33" s="468"/>
      <c r="AD33" s="468"/>
      <c r="AE33" s="468"/>
      <c r="AF33" s="469"/>
      <c r="AG33" s="472"/>
      <c r="AH33" s="478"/>
      <c r="AI33" s="478"/>
      <c r="AJ33" s="478"/>
      <c r="AK33" s="478"/>
      <c r="AL33" s="478"/>
      <c r="AM33" s="478"/>
      <c r="AN33" s="478"/>
      <c r="AO33" s="478"/>
      <c r="AP33" s="478"/>
      <c r="AQ33" s="478"/>
      <c r="AR33" s="478"/>
      <c r="AS33" s="478"/>
      <c r="AT33" s="478"/>
      <c r="AU33" s="478"/>
      <c r="AV33" s="479"/>
      <c r="AW33" s="472"/>
      <c r="AX33" s="478"/>
      <c r="AY33" s="478"/>
      <c r="AZ33" s="478"/>
      <c r="BA33" s="478"/>
      <c r="BB33" s="478"/>
      <c r="BC33" s="478"/>
      <c r="BD33" s="478"/>
      <c r="BE33" s="478"/>
      <c r="BF33" s="478"/>
      <c r="BG33" s="478"/>
      <c r="BH33" s="478"/>
      <c r="BI33" s="478"/>
      <c r="BJ33" s="478"/>
      <c r="BK33" s="478"/>
      <c r="BL33" s="480"/>
    </row>
    <row r="34" spans="1:64" ht="10.15" customHeight="1"/>
    <row r="35" spans="1:64" ht="13.5" customHeight="1" thickBot="1">
      <c r="A35" s="481" t="s">
        <v>509</v>
      </c>
      <c r="B35" s="481"/>
      <c r="C35" s="481"/>
      <c r="D35" s="481"/>
      <c r="E35" s="481"/>
      <c r="F35" s="481"/>
      <c r="G35" s="481"/>
      <c r="H35" s="481"/>
      <c r="I35" s="481"/>
      <c r="J35" s="481"/>
      <c r="K35" s="481"/>
      <c r="L35" s="481"/>
      <c r="M35" s="481"/>
      <c r="N35" s="481"/>
      <c r="O35" s="481"/>
      <c r="P35" s="481"/>
      <c r="Q35" s="481"/>
      <c r="R35" s="481"/>
      <c r="S35" s="481"/>
      <c r="T35" s="481"/>
      <c r="U35" s="481"/>
      <c r="V35" s="481"/>
      <c r="W35" s="481"/>
      <c r="X35" s="481"/>
      <c r="Y35" s="481"/>
      <c r="Z35" s="481"/>
      <c r="AA35" s="481"/>
      <c r="AB35" s="481"/>
      <c r="AC35" s="481"/>
      <c r="AD35" s="481"/>
      <c r="AE35" s="481"/>
      <c r="AF35" s="481"/>
      <c r="AG35" s="481"/>
      <c r="AH35" s="481"/>
      <c r="AI35" s="481"/>
      <c r="AJ35" s="481"/>
      <c r="AK35" s="481"/>
      <c r="AL35" s="481"/>
      <c r="AM35" s="481"/>
      <c r="AN35" s="481"/>
      <c r="AO35" s="481"/>
      <c r="AP35" s="481"/>
      <c r="AQ35" s="481"/>
      <c r="AR35" s="481"/>
      <c r="AS35" s="481"/>
      <c r="AT35" s="481"/>
      <c r="AU35" s="481"/>
      <c r="AV35" s="481"/>
      <c r="AW35" s="481"/>
      <c r="AX35" s="481"/>
      <c r="AY35" s="481"/>
      <c r="AZ35" s="481"/>
      <c r="BA35" s="481"/>
      <c r="BB35" s="481"/>
      <c r="BC35" s="481"/>
      <c r="BD35" s="481"/>
      <c r="BE35" s="481"/>
      <c r="BF35" s="481"/>
      <c r="BG35" s="481"/>
      <c r="BH35" s="481"/>
      <c r="BI35" s="481"/>
      <c r="BJ35" s="481"/>
      <c r="BK35" s="481"/>
      <c r="BL35" s="481"/>
    </row>
    <row r="36" spans="1:64" ht="13.5" customHeight="1">
      <c r="A36" s="482" t="s">
        <v>265</v>
      </c>
      <c r="B36" s="483"/>
      <c r="C36" s="483"/>
      <c r="D36" s="483"/>
      <c r="E36" s="483"/>
      <c r="F36" s="483"/>
      <c r="G36" s="483"/>
      <c r="H36" s="483"/>
      <c r="I36" s="483"/>
      <c r="J36" s="483"/>
      <c r="K36" s="484"/>
      <c r="L36" s="488" t="s">
        <v>266</v>
      </c>
      <c r="M36" s="483"/>
      <c r="N36" s="483"/>
      <c r="O36" s="483"/>
      <c r="P36" s="483"/>
      <c r="Q36" s="484"/>
      <c r="R36" s="488" t="s">
        <v>268</v>
      </c>
      <c r="S36" s="490"/>
      <c r="T36" s="490"/>
      <c r="U36" s="490"/>
      <c r="V36" s="490"/>
      <c r="W36" s="490"/>
      <c r="X36" s="490"/>
      <c r="Y36" s="490"/>
      <c r="Z36" s="490"/>
      <c r="AA36" s="490"/>
      <c r="AB36" s="510"/>
      <c r="AC36" s="488" t="s">
        <v>269</v>
      </c>
      <c r="AD36" s="490"/>
      <c r="AE36" s="490"/>
      <c r="AF36" s="490"/>
      <c r="AG36" s="490"/>
      <c r="AH36" s="490"/>
      <c r="AI36" s="490"/>
      <c r="AJ36" s="490"/>
      <c r="AK36" s="490"/>
      <c r="AL36" s="490"/>
      <c r="AM36" s="490"/>
      <c r="AN36" s="490"/>
      <c r="AO36" s="490"/>
      <c r="AP36" s="490"/>
      <c r="AQ36" s="490"/>
      <c r="AR36" s="490"/>
      <c r="AS36" s="490"/>
      <c r="AT36" s="490"/>
      <c r="AU36" s="490"/>
      <c r="AV36" s="490"/>
      <c r="AW36" s="490"/>
      <c r="AX36" s="490"/>
      <c r="AY36" s="490"/>
      <c r="AZ36" s="490"/>
      <c r="BA36" s="490"/>
      <c r="BB36" s="490"/>
      <c r="BC36" s="490"/>
      <c r="BD36" s="490"/>
      <c r="BE36" s="490"/>
      <c r="BF36" s="490"/>
      <c r="BG36" s="490"/>
      <c r="BH36" s="490"/>
      <c r="BI36" s="490"/>
      <c r="BJ36" s="490"/>
      <c r="BK36" s="490"/>
      <c r="BL36" s="512"/>
    </row>
    <row r="37" spans="1:64" ht="13.5" customHeight="1">
      <c r="A37" s="506"/>
      <c r="B37" s="507"/>
      <c r="C37" s="507"/>
      <c r="D37" s="507"/>
      <c r="E37" s="507"/>
      <c r="F37" s="507"/>
      <c r="G37" s="507"/>
      <c r="H37" s="507"/>
      <c r="I37" s="507"/>
      <c r="J37" s="507"/>
      <c r="K37" s="508"/>
      <c r="L37" s="509"/>
      <c r="M37" s="507"/>
      <c r="N37" s="507"/>
      <c r="O37" s="507"/>
      <c r="P37" s="507"/>
      <c r="Q37" s="508"/>
      <c r="R37" s="491"/>
      <c r="S37" s="492"/>
      <c r="T37" s="492"/>
      <c r="U37" s="492"/>
      <c r="V37" s="492"/>
      <c r="W37" s="492"/>
      <c r="X37" s="492"/>
      <c r="Y37" s="492"/>
      <c r="Z37" s="492"/>
      <c r="AA37" s="492"/>
      <c r="AB37" s="511"/>
      <c r="AC37" s="491"/>
      <c r="AD37" s="492"/>
      <c r="AE37" s="492"/>
      <c r="AF37" s="492"/>
      <c r="AG37" s="492"/>
      <c r="AH37" s="492"/>
      <c r="AI37" s="492"/>
      <c r="AJ37" s="492"/>
      <c r="AK37" s="492"/>
      <c r="AL37" s="492"/>
      <c r="AM37" s="492"/>
      <c r="AN37" s="492"/>
      <c r="AO37" s="492"/>
      <c r="AP37" s="492"/>
      <c r="AQ37" s="492"/>
      <c r="AR37" s="492"/>
      <c r="AS37" s="492"/>
      <c r="AT37" s="492"/>
      <c r="AU37" s="492"/>
      <c r="AV37" s="492"/>
      <c r="AW37" s="492"/>
      <c r="AX37" s="492"/>
      <c r="AY37" s="492"/>
      <c r="AZ37" s="492"/>
      <c r="BA37" s="492"/>
      <c r="BB37" s="492"/>
      <c r="BC37" s="492"/>
      <c r="BD37" s="492"/>
      <c r="BE37" s="492"/>
      <c r="BF37" s="492"/>
      <c r="BG37" s="492"/>
      <c r="BH37" s="492"/>
      <c r="BI37" s="492"/>
      <c r="BJ37" s="492"/>
      <c r="BK37" s="492"/>
      <c r="BL37" s="513"/>
    </row>
    <row r="38" spans="1:64" ht="18" customHeight="1">
      <c r="A38" s="501"/>
      <c r="B38" s="502"/>
      <c r="C38" s="502"/>
      <c r="D38" s="502"/>
      <c r="E38" s="502"/>
      <c r="F38" s="502"/>
      <c r="G38" s="502"/>
      <c r="H38" s="502"/>
      <c r="I38" s="502"/>
      <c r="J38" s="502"/>
      <c r="K38" s="503"/>
      <c r="L38" s="460"/>
      <c r="M38" s="502"/>
      <c r="N38" s="502"/>
      <c r="O38" s="502"/>
      <c r="P38" s="502"/>
      <c r="Q38" s="503"/>
      <c r="R38" s="455"/>
      <c r="S38" s="456"/>
      <c r="T38" s="456"/>
      <c r="U38" s="456"/>
      <c r="V38" s="456"/>
      <c r="W38" s="456"/>
      <c r="X38" s="456"/>
      <c r="Y38" s="456"/>
      <c r="Z38" s="456"/>
      <c r="AA38" s="456"/>
      <c r="AB38" s="457"/>
      <c r="AC38" s="460"/>
      <c r="AD38" s="502"/>
      <c r="AE38" s="502"/>
      <c r="AF38" s="502"/>
      <c r="AG38" s="502"/>
      <c r="AH38" s="502"/>
      <c r="AI38" s="502"/>
      <c r="AJ38" s="502"/>
      <c r="AK38" s="502"/>
      <c r="AL38" s="502"/>
      <c r="AM38" s="502"/>
      <c r="AN38" s="502"/>
      <c r="AO38" s="502"/>
      <c r="AP38" s="502"/>
      <c r="AQ38" s="502"/>
      <c r="AR38" s="502"/>
      <c r="AS38" s="502"/>
      <c r="AT38" s="502"/>
      <c r="AU38" s="502"/>
      <c r="AV38" s="502"/>
      <c r="AW38" s="502"/>
      <c r="AX38" s="502"/>
      <c r="AY38" s="502"/>
      <c r="AZ38" s="502"/>
      <c r="BA38" s="502"/>
      <c r="BB38" s="502"/>
      <c r="BC38" s="502"/>
      <c r="BD38" s="502"/>
      <c r="BE38" s="502"/>
      <c r="BF38" s="502"/>
      <c r="BG38" s="502"/>
      <c r="BH38" s="502"/>
      <c r="BI38" s="502"/>
      <c r="BJ38" s="502"/>
      <c r="BK38" s="502"/>
      <c r="BL38" s="504"/>
    </row>
    <row r="39" spans="1:64" ht="18" customHeight="1">
      <c r="A39" s="501"/>
      <c r="B39" s="502"/>
      <c r="C39" s="502"/>
      <c r="D39" s="502"/>
      <c r="E39" s="502"/>
      <c r="F39" s="502"/>
      <c r="G39" s="502"/>
      <c r="H39" s="502"/>
      <c r="I39" s="502"/>
      <c r="J39" s="502"/>
      <c r="K39" s="503"/>
      <c r="L39" s="460"/>
      <c r="M39" s="502"/>
      <c r="N39" s="502"/>
      <c r="O39" s="502"/>
      <c r="P39" s="502"/>
      <c r="Q39" s="503"/>
      <c r="R39" s="455"/>
      <c r="S39" s="456"/>
      <c r="T39" s="456"/>
      <c r="U39" s="456"/>
      <c r="V39" s="456"/>
      <c r="W39" s="456"/>
      <c r="X39" s="456"/>
      <c r="Y39" s="456"/>
      <c r="Z39" s="456"/>
      <c r="AA39" s="456"/>
      <c r="AB39" s="457"/>
      <c r="AC39" s="460"/>
      <c r="AD39" s="502"/>
      <c r="AE39" s="502"/>
      <c r="AF39" s="502"/>
      <c r="AG39" s="502"/>
      <c r="AH39" s="502"/>
      <c r="AI39" s="502"/>
      <c r="AJ39" s="502"/>
      <c r="AK39" s="502"/>
      <c r="AL39" s="502"/>
      <c r="AM39" s="502"/>
      <c r="AN39" s="502"/>
      <c r="AO39" s="502"/>
      <c r="AP39" s="502"/>
      <c r="AQ39" s="502"/>
      <c r="AR39" s="502"/>
      <c r="AS39" s="502"/>
      <c r="AT39" s="502"/>
      <c r="AU39" s="502"/>
      <c r="AV39" s="502"/>
      <c r="AW39" s="502"/>
      <c r="AX39" s="502"/>
      <c r="AY39" s="502"/>
      <c r="AZ39" s="502"/>
      <c r="BA39" s="502"/>
      <c r="BB39" s="502"/>
      <c r="BC39" s="502"/>
      <c r="BD39" s="502"/>
      <c r="BE39" s="502"/>
      <c r="BF39" s="502"/>
      <c r="BG39" s="502"/>
      <c r="BH39" s="502"/>
      <c r="BI39" s="502"/>
      <c r="BJ39" s="502"/>
      <c r="BK39" s="502"/>
      <c r="BL39" s="504"/>
    </row>
    <row r="40" spans="1:64" ht="18" customHeight="1" thickBot="1">
      <c r="A40" s="477"/>
      <c r="B40" s="478"/>
      <c r="C40" s="478"/>
      <c r="D40" s="478"/>
      <c r="E40" s="478"/>
      <c r="F40" s="478"/>
      <c r="G40" s="478"/>
      <c r="H40" s="478"/>
      <c r="I40" s="478"/>
      <c r="J40" s="478"/>
      <c r="K40" s="479"/>
      <c r="L40" s="472"/>
      <c r="M40" s="478"/>
      <c r="N40" s="478"/>
      <c r="O40" s="478"/>
      <c r="P40" s="478"/>
      <c r="Q40" s="479"/>
      <c r="R40" s="467"/>
      <c r="S40" s="468"/>
      <c r="T40" s="468"/>
      <c r="U40" s="468"/>
      <c r="V40" s="468"/>
      <c r="W40" s="468"/>
      <c r="X40" s="468"/>
      <c r="Y40" s="468"/>
      <c r="Z40" s="468"/>
      <c r="AA40" s="468"/>
      <c r="AB40" s="469"/>
      <c r="AC40" s="472"/>
      <c r="AD40" s="478"/>
      <c r="AE40" s="478"/>
      <c r="AF40" s="478"/>
      <c r="AG40" s="478"/>
      <c r="AH40" s="478"/>
      <c r="AI40" s="478"/>
      <c r="AJ40" s="478"/>
      <c r="AK40" s="478"/>
      <c r="AL40" s="478"/>
      <c r="AM40" s="478"/>
      <c r="AN40" s="478"/>
      <c r="AO40" s="478"/>
      <c r="AP40" s="478"/>
      <c r="AQ40" s="478"/>
      <c r="AR40" s="478"/>
      <c r="AS40" s="478"/>
      <c r="AT40" s="478"/>
      <c r="AU40" s="478"/>
      <c r="AV40" s="478"/>
      <c r="AW40" s="478"/>
      <c r="AX40" s="478"/>
      <c r="AY40" s="478"/>
      <c r="AZ40" s="478"/>
      <c r="BA40" s="478"/>
      <c r="BB40" s="478"/>
      <c r="BC40" s="478"/>
      <c r="BD40" s="478"/>
      <c r="BE40" s="478"/>
      <c r="BF40" s="478"/>
      <c r="BG40" s="478"/>
      <c r="BH40" s="478"/>
      <c r="BI40" s="478"/>
      <c r="BJ40" s="478"/>
      <c r="BK40" s="478"/>
      <c r="BL40" s="480"/>
    </row>
    <row r="41" spans="1:64" ht="10.15" customHeight="1"/>
    <row r="42" spans="1:64" ht="13.5" customHeight="1" thickBot="1">
      <c r="A42" s="481" t="s">
        <v>510</v>
      </c>
      <c r="B42" s="481"/>
      <c r="C42" s="481"/>
      <c r="D42" s="481"/>
      <c r="E42" s="481"/>
      <c r="F42" s="481"/>
      <c r="G42" s="481"/>
      <c r="H42" s="481"/>
      <c r="I42" s="481"/>
      <c r="J42" s="481"/>
      <c r="K42" s="481"/>
      <c r="L42" s="481"/>
      <c r="M42" s="481"/>
      <c r="N42" s="481"/>
      <c r="O42" s="481"/>
      <c r="P42" s="481"/>
      <c r="Q42" s="481"/>
      <c r="R42" s="481"/>
      <c r="S42" s="481"/>
      <c r="T42" s="481"/>
      <c r="U42" s="481"/>
      <c r="V42" s="481"/>
      <c r="W42" s="481"/>
      <c r="X42" s="481"/>
      <c r="Y42" s="481"/>
      <c r="Z42" s="481"/>
      <c r="AA42" s="481"/>
      <c r="AB42" s="481"/>
      <c r="AC42" s="481"/>
      <c r="AD42" s="481"/>
      <c r="AE42" s="481"/>
      <c r="AF42" s="481"/>
      <c r="AG42" s="481"/>
      <c r="AH42" s="481"/>
      <c r="AI42" s="481"/>
      <c r="AJ42" s="481"/>
      <c r="AK42" s="481"/>
      <c r="AL42" s="481"/>
      <c r="AM42" s="481"/>
      <c r="AN42" s="481"/>
      <c r="AO42" s="481"/>
      <c r="AP42" s="481"/>
      <c r="AQ42" s="481"/>
      <c r="AR42" s="481"/>
      <c r="AS42" s="481"/>
      <c r="AT42" s="481"/>
      <c r="AU42" s="481"/>
      <c r="AV42" s="481"/>
      <c r="AW42" s="481"/>
      <c r="AX42" s="481"/>
      <c r="AY42" s="481"/>
      <c r="AZ42" s="481"/>
      <c r="BA42" s="481"/>
      <c r="BB42" s="481"/>
      <c r="BC42" s="481"/>
      <c r="BD42" s="481"/>
      <c r="BE42" s="481"/>
      <c r="BF42" s="481"/>
      <c r="BG42" s="481"/>
      <c r="BH42" s="481"/>
      <c r="BI42" s="481"/>
      <c r="BJ42" s="481"/>
      <c r="BK42" s="481"/>
      <c r="BL42" s="481"/>
    </row>
    <row r="43" spans="1:64" ht="13.5" customHeight="1">
      <c r="A43" s="482" t="s">
        <v>265</v>
      </c>
      <c r="B43" s="483"/>
      <c r="C43" s="483"/>
      <c r="D43" s="483"/>
      <c r="E43" s="483"/>
      <c r="F43" s="483"/>
      <c r="G43" s="483"/>
      <c r="H43" s="483"/>
      <c r="I43" s="483"/>
      <c r="J43" s="483"/>
      <c r="K43" s="484"/>
      <c r="L43" s="488" t="s">
        <v>266</v>
      </c>
      <c r="M43" s="483"/>
      <c r="N43" s="483"/>
      <c r="O43" s="483"/>
      <c r="P43" s="483"/>
      <c r="Q43" s="484"/>
      <c r="R43" s="488" t="s">
        <v>282</v>
      </c>
      <c r="S43" s="490"/>
      <c r="T43" s="490"/>
      <c r="U43" s="490"/>
      <c r="V43" s="490"/>
      <c r="W43" s="490"/>
      <c r="X43" s="490"/>
      <c r="Y43" s="490"/>
      <c r="Z43" s="488" t="s">
        <v>283</v>
      </c>
      <c r="AA43" s="490"/>
      <c r="AB43" s="490"/>
      <c r="AC43" s="490"/>
      <c r="AD43" s="490"/>
      <c r="AE43" s="490"/>
      <c r="AF43" s="490"/>
      <c r="AG43" s="488" t="s">
        <v>284</v>
      </c>
      <c r="AH43" s="483"/>
      <c r="AI43" s="483"/>
      <c r="AJ43" s="483"/>
      <c r="AK43" s="483"/>
      <c r="AL43" s="483"/>
      <c r="AM43" s="483"/>
      <c r="AN43" s="483"/>
      <c r="AO43" s="483"/>
      <c r="AP43" s="483"/>
      <c r="AQ43" s="483"/>
      <c r="AR43" s="483"/>
      <c r="AS43" s="483"/>
      <c r="AT43" s="484"/>
      <c r="AU43" s="493" t="s">
        <v>285</v>
      </c>
      <c r="AV43" s="493"/>
      <c r="AW43" s="493"/>
      <c r="AX43" s="493"/>
      <c r="AY43" s="493"/>
      <c r="AZ43" s="493"/>
      <c r="BA43" s="493"/>
      <c r="BB43" s="493"/>
      <c r="BC43" s="493"/>
      <c r="BD43" s="493"/>
      <c r="BE43" s="493"/>
      <c r="BF43" s="495" t="s">
        <v>286</v>
      </c>
      <c r="BG43" s="496"/>
      <c r="BH43" s="496"/>
      <c r="BI43" s="496"/>
      <c r="BJ43" s="496"/>
      <c r="BK43" s="496"/>
      <c r="BL43" s="497"/>
    </row>
    <row r="44" spans="1:64" ht="13.5" customHeight="1">
      <c r="A44" s="485"/>
      <c r="B44" s="486"/>
      <c r="C44" s="486"/>
      <c r="D44" s="486"/>
      <c r="E44" s="486"/>
      <c r="F44" s="486"/>
      <c r="G44" s="486"/>
      <c r="H44" s="486"/>
      <c r="I44" s="486"/>
      <c r="J44" s="486"/>
      <c r="K44" s="487"/>
      <c r="L44" s="489"/>
      <c r="M44" s="486"/>
      <c r="N44" s="486"/>
      <c r="O44" s="486"/>
      <c r="P44" s="486"/>
      <c r="Q44" s="487"/>
      <c r="R44" s="491"/>
      <c r="S44" s="492"/>
      <c r="T44" s="492"/>
      <c r="U44" s="492"/>
      <c r="V44" s="492"/>
      <c r="W44" s="492"/>
      <c r="X44" s="492"/>
      <c r="Y44" s="492"/>
      <c r="Z44" s="491"/>
      <c r="AA44" s="492"/>
      <c r="AB44" s="492"/>
      <c r="AC44" s="492"/>
      <c r="AD44" s="492"/>
      <c r="AE44" s="492"/>
      <c r="AF44" s="492"/>
      <c r="AG44" s="489"/>
      <c r="AH44" s="486"/>
      <c r="AI44" s="486"/>
      <c r="AJ44" s="486"/>
      <c r="AK44" s="486"/>
      <c r="AL44" s="486"/>
      <c r="AM44" s="486"/>
      <c r="AN44" s="486"/>
      <c r="AO44" s="486"/>
      <c r="AP44" s="486"/>
      <c r="AQ44" s="486"/>
      <c r="AR44" s="486"/>
      <c r="AS44" s="486"/>
      <c r="AT44" s="487"/>
      <c r="AU44" s="494"/>
      <c r="AV44" s="494"/>
      <c r="AW44" s="494"/>
      <c r="AX44" s="494"/>
      <c r="AY44" s="494"/>
      <c r="AZ44" s="494"/>
      <c r="BA44" s="494"/>
      <c r="BB44" s="494"/>
      <c r="BC44" s="494"/>
      <c r="BD44" s="494"/>
      <c r="BE44" s="494"/>
      <c r="BF44" s="498"/>
      <c r="BG44" s="499"/>
      <c r="BH44" s="499"/>
      <c r="BI44" s="499"/>
      <c r="BJ44" s="499"/>
      <c r="BK44" s="499"/>
      <c r="BL44" s="500"/>
    </row>
    <row r="45" spans="1:64" ht="24" customHeight="1">
      <c r="A45" s="453"/>
      <c r="B45" s="454"/>
      <c r="C45" s="454"/>
      <c r="D45" s="454"/>
      <c r="E45" s="454"/>
      <c r="F45" s="454"/>
      <c r="G45" s="454"/>
      <c r="H45" s="454"/>
      <c r="I45" s="454"/>
      <c r="J45" s="454"/>
      <c r="K45" s="454"/>
      <c r="L45" s="454"/>
      <c r="M45" s="454"/>
      <c r="N45" s="454"/>
      <c r="O45" s="454"/>
      <c r="P45" s="454"/>
      <c r="Q45" s="454"/>
      <c r="R45" s="455"/>
      <c r="S45" s="456"/>
      <c r="T45" s="456"/>
      <c r="U45" s="456"/>
      <c r="V45" s="456"/>
      <c r="W45" s="456"/>
      <c r="X45" s="456"/>
      <c r="Y45" s="457"/>
      <c r="Z45" s="458"/>
      <c r="AA45" s="459"/>
      <c r="AB45" s="459"/>
      <c r="AC45" s="459"/>
      <c r="AD45" s="459"/>
      <c r="AE45" s="459"/>
      <c r="AF45" s="459"/>
      <c r="AG45" s="454"/>
      <c r="AH45" s="454"/>
      <c r="AI45" s="454"/>
      <c r="AJ45" s="454"/>
      <c r="AK45" s="454"/>
      <c r="AL45" s="454"/>
      <c r="AM45" s="454"/>
      <c r="AN45" s="454"/>
      <c r="AO45" s="454"/>
      <c r="AP45" s="454"/>
      <c r="AQ45" s="454"/>
      <c r="AR45" s="454"/>
      <c r="AS45" s="454"/>
      <c r="AT45" s="460"/>
      <c r="AU45" s="461"/>
      <c r="AV45" s="461"/>
      <c r="AW45" s="461"/>
      <c r="AX45" s="461"/>
      <c r="AY45" s="461"/>
      <c r="AZ45" s="461"/>
      <c r="BA45" s="461"/>
      <c r="BB45" s="461"/>
      <c r="BC45" s="461"/>
      <c r="BD45" s="461"/>
      <c r="BE45" s="461"/>
      <c r="BF45" s="462" t="s">
        <v>21</v>
      </c>
      <c r="BG45" s="463"/>
      <c r="BH45" s="463"/>
      <c r="BI45" s="463"/>
      <c r="BJ45" s="463"/>
      <c r="BK45" s="463"/>
      <c r="BL45" s="464"/>
    </row>
    <row r="46" spans="1:64" ht="24" customHeight="1">
      <c r="A46" s="453"/>
      <c r="B46" s="454"/>
      <c r="C46" s="454"/>
      <c r="D46" s="454"/>
      <c r="E46" s="454"/>
      <c r="F46" s="454"/>
      <c r="G46" s="454"/>
      <c r="H46" s="454"/>
      <c r="I46" s="454"/>
      <c r="J46" s="454"/>
      <c r="K46" s="454"/>
      <c r="L46" s="454"/>
      <c r="M46" s="454"/>
      <c r="N46" s="454"/>
      <c r="O46" s="454"/>
      <c r="P46" s="454"/>
      <c r="Q46" s="454"/>
      <c r="R46" s="455"/>
      <c r="S46" s="456"/>
      <c r="T46" s="456"/>
      <c r="U46" s="456"/>
      <c r="V46" s="456"/>
      <c r="W46" s="456"/>
      <c r="X46" s="456"/>
      <c r="Y46" s="457"/>
      <c r="Z46" s="458"/>
      <c r="AA46" s="459"/>
      <c r="AB46" s="459"/>
      <c r="AC46" s="459"/>
      <c r="AD46" s="459"/>
      <c r="AE46" s="459"/>
      <c r="AF46" s="459"/>
      <c r="AG46" s="454"/>
      <c r="AH46" s="454"/>
      <c r="AI46" s="454"/>
      <c r="AJ46" s="454"/>
      <c r="AK46" s="454"/>
      <c r="AL46" s="454"/>
      <c r="AM46" s="454"/>
      <c r="AN46" s="454"/>
      <c r="AO46" s="454"/>
      <c r="AP46" s="454"/>
      <c r="AQ46" s="454"/>
      <c r="AR46" s="454"/>
      <c r="AS46" s="454"/>
      <c r="AT46" s="460"/>
      <c r="AU46" s="461"/>
      <c r="AV46" s="461"/>
      <c r="AW46" s="461"/>
      <c r="AX46" s="461"/>
      <c r="AY46" s="461"/>
      <c r="AZ46" s="461"/>
      <c r="BA46" s="461"/>
      <c r="BB46" s="461"/>
      <c r="BC46" s="461"/>
      <c r="BD46" s="461"/>
      <c r="BE46" s="461"/>
      <c r="BF46" s="462" t="s">
        <v>21</v>
      </c>
      <c r="BG46" s="463"/>
      <c r="BH46" s="463"/>
      <c r="BI46" s="463"/>
      <c r="BJ46" s="463"/>
      <c r="BK46" s="463"/>
      <c r="BL46" s="464"/>
    </row>
    <row r="47" spans="1:64" ht="24" customHeight="1" thickBot="1">
      <c r="A47" s="465"/>
      <c r="B47" s="466"/>
      <c r="C47" s="466"/>
      <c r="D47" s="466"/>
      <c r="E47" s="466"/>
      <c r="F47" s="466"/>
      <c r="G47" s="466"/>
      <c r="H47" s="466"/>
      <c r="I47" s="466"/>
      <c r="J47" s="466"/>
      <c r="K47" s="466"/>
      <c r="L47" s="466"/>
      <c r="M47" s="466"/>
      <c r="N47" s="466"/>
      <c r="O47" s="466"/>
      <c r="P47" s="466"/>
      <c r="Q47" s="466"/>
      <c r="R47" s="467"/>
      <c r="S47" s="468"/>
      <c r="T47" s="468"/>
      <c r="U47" s="468"/>
      <c r="V47" s="468"/>
      <c r="W47" s="468"/>
      <c r="X47" s="468"/>
      <c r="Y47" s="469"/>
      <c r="Z47" s="470"/>
      <c r="AA47" s="471"/>
      <c r="AB47" s="471"/>
      <c r="AC47" s="471"/>
      <c r="AD47" s="471"/>
      <c r="AE47" s="471"/>
      <c r="AF47" s="471"/>
      <c r="AG47" s="466"/>
      <c r="AH47" s="466"/>
      <c r="AI47" s="466"/>
      <c r="AJ47" s="466"/>
      <c r="AK47" s="466"/>
      <c r="AL47" s="466"/>
      <c r="AM47" s="466"/>
      <c r="AN47" s="466"/>
      <c r="AO47" s="466"/>
      <c r="AP47" s="466"/>
      <c r="AQ47" s="466"/>
      <c r="AR47" s="466"/>
      <c r="AS47" s="466"/>
      <c r="AT47" s="472"/>
      <c r="AU47" s="473"/>
      <c r="AV47" s="473"/>
      <c r="AW47" s="473"/>
      <c r="AX47" s="473"/>
      <c r="AY47" s="473"/>
      <c r="AZ47" s="473"/>
      <c r="BA47" s="473"/>
      <c r="BB47" s="473"/>
      <c r="BC47" s="473"/>
      <c r="BD47" s="473"/>
      <c r="BE47" s="473"/>
      <c r="BF47" s="474" t="s">
        <v>21</v>
      </c>
      <c r="BG47" s="475"/>
      <c r="BH47" s="475"/>
      <c r="BI47" s="475"/>
      <c r="BJ47" s="475"/>
      <c r="BK47" s="475"/>
      <c r="BL47" s="476"/>
    </row>
    <row r="48" spans="1:64" ht="10.15" customHeight="1"/>
  </sheetData>
  <sheetProtection algorithmName="SHA-512" hashValue="2/nAMwZ74lwLvgtWbVFyVEXBXgPnno5jXR6l6/Pw+bqOmzGiAQ0uAY1CUZ5YspKhX0hyJZUIH7UgRYecl0COEw==" saltValue="7n0lZ5J2DizhZFdj8ZZtVw==" spinCount="100000" sheet="1" objects="1" scenarios="1"/>
  <mergeCells count="145">
    <mergeCell ref="A1:BL1"/>
    <mergeCell ref="A2:BL2"/>
    <mergeCell ref="A4:BL4"/>
    <mergeCell ref="A5:H7"/>
    <mergeCell ref="I5:U7"/>
    <mergeCell ref="V5:AR7"/>
    <mergeCell ref="AS5:BL5"/>
    <mergeCell ref="AS6:BB6"/>
    <mergeCell ref="BC6:BL6"/>
    <mergeCell ref="AS7:AW7"/>
    <mergeCell ref="A9:H9"/>
    <mergeCell ref="A10:H10"/>
    <mergeCell ref="I10:U11"/>
    <mergeCell ref="V10:AR11"/>
    <mergeCell ref="AS10:AW11"/>
    <mergeCell ref="AX10:BB11"/>
    <mergeCell ref="AX7:BB7"/>
    <mergeCell ref="BC7:BG7"/>
    <mergeCell ref="BH7:BL7"/>
    <mergeCell ref="A8:H8"/>
    <mergeCell ref="I8:U9"/>
    <mergeCell ref="V8:AR9"/>
    <mergeCell ref="AS8:AW9"/>
    <mergeCell ref="AX8:BB9"/>
    <mergeCell ref="BC8:BG9"/>
    <mergeCell ref="BH8:BL9"/>
    <mergeCell ref="BC10:BG11"/>
    <mergeCell ref="BH10:BL11"/>
    <mergeCell ref="A11:H11"/>
    <mergeCell ref="A12:H12"/>
    <mergeCell ref="I12:U13"/>
    <mergeCell ref="V12:AR13"/>
    <mergeCell ref="AS12:AW13"/>
    <mergeCell ref="AX12:BB13"/>
    <mergeCell ref="BC12:BG13"/>
    <mergeCell ref="BH12:BL13"/>
    <mergeCell ref="A18:U18"/>
    <mergeCell ref="V18:AR18"/>
    <mergeCell ref="AS18:AW18"/>
    <mergeCell ref="AX18:BB18"/>
    <mergeCell ref="BC18:BG18"/>
    <mergeCell ref="BH18:BL18"/>
    <mergeCell ref="A13:H13"/>
    <mergeCell ref="A15:BL15"/>
    <mergeCell ref="A16:U17"/>
    <mergeCell ref="V16:AR17"/>
    <mergeCell ref="AS16:BB16"/>
    <mergeCell ref="BC16:BL16"/>
    <mergeCell ref="AS17:AW17"/>
    <mergeCell ref="AX17:BB17"/>
    <mergeCell ref="BC17:BG17"/>
    <mergeCell ref="BH17:BL17"/>
    <mergeCell ref="A20:U20"/>
    <mergeCell ref="V20:AR20"/>
    <mergeCell ref="AS20:AW20"/>
    <mergeCell ref="AX20:BB20"/>
    <mergeCell ref="BC20:BG20"/>
    <mergeCell ref="BH20:BL20"/>
    <mergeCell ref="A19:U19"/>
    <mergeCell ref="V19:AR19"/>
    <mergeCell ref="AS19:AW19"/>
    <mergeCell ref="AX19:BB19"/>
    <mergeCell ref="BC19:BG19"/>
    <mergeCell ref="BH19:BL19"/>
    <mergeCell ref="A22:BL22"/>
    <mergeCell ref="A23:U25"/>
    <mergeCell ref="V23:AR25"/>
    <mergeCell ref="AS23:BL23"/>
    <mergeCell ref="AS24:BB24"/>
    <mergeCell ref="BC24:BL24"/>
    <mergeCell ref="AS25:AW25"/>
    <mergeCell ref="AX25:BB25"/>
    <mergeCell ref="BC25:BG25"/>
    <mergeCell ref="BH25:BL25"/>
    <mergeCell ref="A27:U27"/>
    <mergeCell ref="V27:AR27"/>
    <mergeCell ref="AS27:AW27"/>
    <mergeCell ref="AX27:BB27"/>
    <mergeCell ref="BC27:BG27"/>
    <mergeCell ref="BH27:BL27"/>
    <mergeCell ref="A26:U26"/>
    <mergeCell ref="V26:AR26"/>
    <mergeCell ref="AS26:AW26"/>
    <mergeCell ref="AX26:BB26"/>
    <mergeCell ref="BC26:BG26"/>
    <mergeCell ref="BH26:BL26"/>
    <mergeCell ref="A29:Y29"/>
    <mergeCell ref="A30:P31"/>
    <mergeCell ref="Q30:AF31"/>
    <mergeCell ref="AG30:AV31"/>
    <mergeCell ref="AW30:BL31"/>
    <mergeCell ref="A32:P32"/>
    <mergeCell ref="Q32:AF32"/>
    <mergeCell ref="AG32:AV32"/>
    <mergeCell ref="AW32:BL32"/>
    <mergeCell ref="A38:K38"/>
    <mergeCell ref="L38:Q38"/>
    <mergeCell ref="R38:AB38"/>
    <mergeCell ref="AC38:BL38"/>
    <mergeCell ref="A39:K39"/>
    <mergeCell ref="L39:Q39"/>
    <mergeCell ref="R39:AB39"/>
    <mergeCell ref="AC39:BL39"/>
    <mergeCell ref="A33:P33"/>
    <mergeCell ref="Q33:AF33"/>
    <mergeCell ref="AG33:AV33"/>
    <mergeCell ref="AW33:BL33"/>
    <mergeCell ref="A35:BL35"/>
    <mergeCell ref="A36:K37"/>
    <mergeCell ref="L36:Q37"/>
    <mergeCell ref="R36:AB37"/>
    <mergeCell ref="AC36:BL37"/>
    <mergeCell ref="A40:K40"/>
    <mergeCell ref="L40:Q40"/>
    <mergeCell ref="R40:AB40"/>
    <mergeCell ref="AC40:BL40"/>
    <mergeCell ref="A42:BL42"/>
    <mergeCell ref="A43:K44"/>
    <mergeCell ref="L43:Q44"/>
    <mergeCell ref="R43:Y44"/>
    <mergeCell ref="Z43:AF44"/>
    <mergeCell ref="AG43:AT44"/>
    <mergeCell ref="AU43:BE44"/>
    <mergeCell ref="BF43:BL44"/>
    <mergeCell ref="A45:K45"/>
    <mergeCell ref="L45:Q45"/>
    <mergeCell ref="R45:Y45"/>
    <mergeCell ref="Z45:AF45"/>
    <mergeCell ref="AG45:AT45"/>
    <mergeCell ref="AU45:BE45"/>
    <mergeCell ref="BF45:BL45"/>
    <mergeCell ref="BF46:BL46"/>
    <mergeCell ref="A47:K47"/>
    <mergeCell ref="L47:Q47"/>
    <mergeCell ref="R47:Y47"/>
    <mergeCell ref="Z47:AF47"/>
    <mergeCell ref="AG47:AT47"/>
    <mergeCell ref="AU47:BE47"/>
    <mergeCell ref="BF47:BL47"/>
    <mergeCell ref="A46:K46"/>
    <mergeCell ref="L46:Q46"/>
    <mergeCell ref="R46:Y46"/>
    <mergeCell ref="Z46:AF46"/>
    <mergeCell ref="AG46:AT46"/>
    <mergeCell ref="AU46:BE46"/>
  </mergeCells>
  <phoneticPr fontId="5"/>
  <dataValidations count="2">
    <dataValidation type="list" showInputMessage="1" showErrorMessage="1" sqref="BF45:BF47" xr:uid="{00000000-0002-0000-0400-000000000000}">
      <formula1>"□,笘鄀"</formula1>
    </dataValidation>
    <dataValidation type="list" allowBlank="1" showInputMessage="1" showErrorMessage="1" sqref="A10:H10 A12:H12 A8:H8" xr:uid="{00000000-0002-0000-0400-000001000000}">
      <formula1>"小 学 校,中 学 校,高等学校,専門学校・短大,大 　 学,その他"</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D9468-82B0-4EFA-B040-2183BBEA15DE}">
  <dimension ref="B2:G12"/>
  <sheetViews>
    <sheetView workbookViewId="0">
      <selection activeCell="G6" sqref="G6"/>
    </sheetView>
  </sheetViews>
  <sheetFormatPr defaultRowHeight="14.25"/>
  <cols>
    <col min="7" max="7" width="12.75" bestFit="1" customWidth="1"/>
  </cols>
  <sheetData>
    <row r="2" spans="2:7">
      <c r="B2" t="s">
        <v>512</v>
      </c>
      <c r="C2" t="s">
        <v>513</v>
      </c>
      <c r="D2" t="s">
        <v>514</v>
      </c>
      <c r="E2" t="s">
        <v>515</v>
      </c>
      <c r="F2" t="s">
        <v>516</v>
      </c>
      <c r="G2" t="s">
        <v>558</v>
      </c>
    </row>
    <row r="3" spans="2:7">
      <c r="B3" t="s">
        <v>525</v>
      </c>
      <c r="C3" t="s">
        <v>517</v>
      </c>
      <c r="D3" t="s">
        <v>530</v>
      </c>
      <c r="E3" t="s">
        <v>543</v>
      </c>
      <c r="F3" t="s">
        <v>546</v>
      </c>
      <c r="G3" t="s">
        <v>559</v>
      </c>
    </row>
    <row r="4" spans="2:7">
      <c r="B4" t="s">
        <v>526</v>
      </c>
      <c r="C4" t="s">
        <v>518</v>
      </c>
      <c r="D4" t="s">
        <v>531</v>
      </c>
      <c r="E4" t="s">
        <v>522</v>
      </c>
      <c r="F4" t="s">
        <v>547</v>
      </c>
    </row>
    <row r="5" spans="2:7">
      <c r="B5" t="s">
        <v>527</v>
      </c>
      <c r="C5" t="s">
        <v>519</v>
      </c>
      <c r="D5" t="s">
        <v>532</v>
      </c>
      <c r="E5" t="s">
        <v>544</v>
      </c>
      <c r="F5" t="s">
        <v>548</v>
      </c>
    </row>
    <row r="6" spans="2:7">
      <c r="B6" t="s">
        <v>528</v>
      </c>
      <c r="C6" t="s">
        <v>520</v>
      </c>
      <c r="D6" t="s">
        <v>533</v>
      </c>
      <c r="E6" t="s">
        <v>523</v>
      </c>
      <c r="F6" t="s">
        <v>549</v>
      </c>
    </row>
    <row r="7" spans="2:7">
      <c r="B7" t="s">
        <v>529</v>
      </c>
      <c r="C7" t="s">
        <v>521</v>
      </c>
      <c r="D7" t="s">
        <v>534</v>
      </c>
      <c r="E7" t="s">
        <v>545</v>
      </c>
      <c r="F7" t="s">
        <v>550</v>
      </c>
    </row>
    <row r="8" spans="2:7">
      <c r="D8" t="s">
        <v>535</v>
      </c>
      <c r="E8" t="s">
        <v>524</v>
      </c>
      <c r="F8" t="s">
        <v>551</v>
      </c>
    </row>
    <row r="9" spans="2:7">
      <c r="D9" t="s">
        <v>536</v>
      </c>
      <c r="F9" t="s">
        <v>552</v>
      </c>
    </row>
    <row r="10" spans="2:7">
      <c r="D10" t="s">
        <v>537</v>
      </c>
      <c r="F10" t="s">
        <v>553</v>
      </c>
    </row>
    <row r="11" spans="2:7">
      <c r="D11" t="s">
        <v>538</v>
      </c>
      <c r="F11" t="s">
        <v>554</v>
      </c>
    </row>
    <row r="12" spans="2:7">
      <c r="F12" t="s">
        <v>555</v>
      </c>
    </row>
  </sheetData>
  <phoneticPr fontId="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63A767BBF12646AADFED7124FD3089" ma:contentTypeVersion="16" ma:contentTypeDescription="新しいドキュメントを作成します。" ma:contentTypeScope="" ma:versionID="204887f4aa0ac00d3b1de54d13fabd2d">
  <xsd:schema xmlns:xsd="http://www.w3.org/2001/XMLSchema" xmlns:xs="http://www.w3.org/2001/XMLSchema" xmlns:p="http://schemas.microsoft.com/office/2006/metadata/properties" xmlns:ns2="9f55498f-a72b-4ae2-a7c7-1fc0b05fdd56" xmlns:ns3="a82ba861-2964-43a0-ae15-68e674d7130d" targetNamespace="http://schemas.microsoft.com/office/2006/metadata/properties" ma:root="true" ma:fieldsID="d2dc6609b607cb58e8e7886172c7c18b" ns2:_="" ns3:_="">
    <xsd:import namespace="9f55498f-a72b-4ae2-a7c7-1fc0b05fdd56"/>
    <xsd:import namespace="a82ba861-2964-43a0-ae15-68e674d7130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55498f-a72b-4ae2-a7c7-1fc0b05fdd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fd2ff8c-4479-4da6-8250-496dd29710da"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2ba861-2964-43a0-ae15-68e674d7130d"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9801de6b-4af7-47c2-8729-eb6c4ded3791}" ma:internalName="TaxCatchAll" ma:showField="CatchAllData" ma:web="a82ba861-2964-43a0-ae15-68e674d713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196D95-884E-4B98-94CA-CD413B0CC3B3}">
  <ds:schemaRefs>
    <ds:schemaRef ds:uri="http://schemas.microsoft.com/sharepoint/v3/contenttype/forms"/>
  </ds:schemaRefs>
</ds:datastoreItem>
</file>

<file path=customXml/itemProps2.xml><?xml version="1.0" encoding="utf-8"?>
<ds:datastoreItem xmlns:ds="http://schemas.openxmlformats.org/officeDocument/2006/customXml" ds:itemID="{5E9F342D-7A4E-492F-B09B-5D9FE19067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55498f-a72b-4ae2-a7c7-1fc0b05fdd56"/>
    <ds:schemaRef ds:uri="a82ba861-2964-43a0-ae15-68e674d713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願書1</vt:lpstr>
      <vt:lpstr>願書2</vt:lpstr>
      <vt:lpstr>願書3</vt:lpstr>
      <vt:lpstr>経費支弁者</vt:lpstr>
      <vt:lpstr>添付資料</vt:lpstr>
      <vt:lpstr>データ</vt:lpstr>
      <vt:lpstr>J.TEST</vt:lpstr>
      <vt:lpstr>J_cert</vt:lpstr>
      <vt:lpstr>JLCT</vt:lpstr>
      <vt:lpstr>JPT</vt:lpstr>
      <vt:lpstr>経費支弁者!Print_Area</vt:lpstr>
      <vt:lpstr>添付資料!Print_Area</vt:lpstr>
      <vt:lpstr>願書1!Print_Area</vt:lpstr>
      <vt:lpstr>願書2!Print_Area</vt:lpstr>
      <vt:lpstr>願書3!Print_Area</vt:lpstr>
      <vt:lpstr>STBJ</vt:lpstr>
      <vt:lpstr>TOPJ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2025-10-10T10:24:40Z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da1d3008-5a33-4a4c-b660-2818ad3128fe</vt:lpwstr>
  </property>
</Properties>
</file>